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 firstSheet="2" activeTab="2"/>
  </bookViews>
  <sheets>
    <sheet name="Sheet 1 " sheetId="1" state="hidden" r:id="rId1"/>
    <sheet name="chi Sa" sheetId="2" state="hidden" r:id="rId2"/>
    <sheet name="Mau" sheetId="3" r:id="rId3"/>
  </sheets>
  <calcPr calcId="152511"/>
</workbook>
</file>

<file path=xl/calcChain.xml><?xml version="1.0" encoding="utf-8"?>
<calcChain xmlns="http://schemas.openxmlformats.org/spreadsheetml/2006/main">
  <c r="I36" i="2"/>
  <c r="I32"/>
  <c r="I29"/>
  <c r="I37" s="1"/>
  <c r="I31"/>
  <c r="I30"/>
  <c r="I38"/>
  <c r="I27"/>
  <c r="I23"/>
  <c r="I22"/>
  <c r="I17"/>
  <c r="I40" l="1"/>
  <c r="I41" s="1"/>
</calcChain>
</file>

<file path=xl/sharedStrings.xml><?xml version="1.0" encoding="utf-8"?>
<sst xmlns="http://schemas.openxmlformats.org/spreadsheetml/2006/main" count="276" uniqueCount="102">
  <si>
    <t>A - CÁC CHỈ TIÊU CƠ BẢN</t>
  </si>
  <si>
    <t>người</t>
  </si>
  <si>
    <t>- Quỹ lương đóng KPCĐ:</t>
  </si>
  <si>
    <t>đồng</t>
  </si>
  <si>
    <t>- Quỹ lương đóng ĐPCĐ:</t>
  </si>
  <si>
    <t>B - CÁC CHỈ TIÊU THU CHI TÀI CHÍNH CÔNG ĐOÀN:</t>
  </si>
  <si>
    <t>Ước thực
 hiện năm trước</t>
  </si>
  <si>
    <t>Dự toán năm nay</t>
  </si>
  <si>
    <t>Ghi chú</t>
  </si>
  <si>
    <t>BÁO CÁO</t>
  </si>
  <si>
    <t>DỰ TOÁN THU, CHI TÀI CHÍNH CÔNG ĐOÀN</t>
  </si>
  <si>
    <t xml:space="preserve">- Số cán bộ CĐ chuyên trách: </t>
  </si>
  <si>
    <t>Công đoàn cấp trên:</t>
  </si>
  <si>
    <t>Công đoàn:</t>
  </si>
  <si>
    <t>Mẫu: B14-TLĐ</t>
  </si>
  <si>
    <t>(Ban hành kèm theo Hướng dẫn số 22/HD-TLĐ</t>
  </si>
  <si>
    <t>ngày 29/4/2021 của Tổng Liên đoàn)</t>
  </si>
  <si>
    <t>TM. BAN CHẤP HÀNH</t>
  </si>
  <si>
    <t>(Ký tên, đóng dấu)</t>
  </si>
  <si>
    <t>NGƯỜI LẬP</t>
  </si>
  <si>
    <t>(Ký, họ tên)</t>
  </si>
  <si>
    <t>THÔNG TIN</t>
  </si>
  <si>
    <t>NỘI DUNG</t>
  </si>
  <si>
    <t>Mục lục TCCĐ (mã số)</t>
  </si>
  <si>
    <t>I</t>
  </si>
  <si>
    <t>TÀI CHÍNH CÔNG ĐOÀN TÍCH LŨY ĐẦU KỲ</t>
  </si>
  <si>
    <t>II</t>
  </si>
  <si>
    <t>PHẦN THU</t>
  </si>
  <si>
    <t>Thu Đoàn phí công đoàn</t>
  </si>
  <si>
    <t>Thu Kinh phí công đoàn</t>
  </si>
  <si>
    <t>Các khoản thu khác</t>
  </si>
  <si>
    <t>a- Chuyên môn hỗ trợ</t>
  </si>
  <si>
    <t>b- Thu khác</t>
  </si>
  <si>
    <t>CỘNG THU TCCĐ (2.1+2.2+2.3)</t>
  </si>
  <si>
    <t>Tài chính công đoàn cấp trên cấp</t>
  </si>
  <si>
    <t>a. Kinh phí công đoàn cấp trên cấp theo phân phối</t>
  </si>
  <si>
    <t>b. Tài chính công đoàn cấp trên cấp hỗ trợ</t>
  </si>
  <si>
    <t>Nhận bàn giao tài chính công đoàn</t>
  </si>
  <si>
    <t>III</t>
  </si>
  <si>
    <t>PHẦN CHI</t>
  </si>
  <si>
    <t>Chi trực tiếp chăm lo, bảo vệ, đào tạo đoàn viên và người lao động</t>
  </si>
  <si>
    <t>Chi tuyên truyền đoàn viên và người lao động</t>
  </si>
  <si>
    <t>Chi quản lý hành chính</t>
  </si>
  <si>
    <t>Chi lương, phụ cấp và các khoản phải nộp theo lương</t>
  </si>
  <si>
    <t>a- Lương, phụ cấp … của cán bộ trong biên chế</t>
  </si>
  <si>
    <t>b- Phụ cấp cán bộ công đoàn</t>
  </si>
  <si>
    <t>c- Các khoản phải nộp theo lương</t>
  </si>
  <si>
    <t>Chi khác</t>
  </si>
  <si>
    <t>CỘNG CHI (3.1+3.2+3.3+3.4+3.5)</t>
  </si>
  <si>
    <t>ĐPCĐ, KPCĐ đã nộp cấp trên quản lý trực tiếp</t>
  </si>
  <si>
    <t>Bàn giao tài chính công đoàn</t>
  </si>
  <si>
    <t>TỔNG CỘNG CHI (III=3.1+3.2+3.3+3.4+3.5+3.6+3.7)</t>
  </si>
  <si>
    <t>IV</t>
  </si>
  <si>
    <t>TỔNG CỘNG TÀI CHÍNH CÔNG ĐOÀN TÍCH LŨY CUỐI KỲ (V=I+II-III)</t>
  </si>
  <si>
    <t>V</t>
  </si>
  <si>
    <t>DỰ PHÒNG</t>
  </si>
  <si>
    <t>……………., ngày …. tháng …. năm …….</t>
  </si>
  <si>
    <t>TỔNG CỘNG THU (II=2.1+2.2+2.3+2.4+2.5)</t>
  </si>
  <si>
    <t>C- THUYẾT MINH</t>
  </si>
  <si>
    <t>28.01.01</t>
  </si>
  <si>
    <t>28.01.02</t>
  </si>
  <si>
    <t>ĐVT: đồng</t>
  </si>
  <si>
    <t>Năm 2022</t>
  </si>
  <si>
    <t>A</t>
  </si>
  <si>
    <t>B</t>
  </si>
  <si>
    <r>
      <t xml:space="preserve"> - Số lao động tính quỹ lương đóng KPCĐ:</t>
    </r>
    <r>
      <rPr>
        <b/>
        <sz val="13"/>
        <rFont val="Times New Roman"/>
        <family val="1"/>
      </rPr>
      <t xml:space="preserve"> </t>
    </r>
  </si>
  <si>
    <r>
      <t>- Số đoàn viên:</t>
    </r>
    <r>
      <rPr>
        <b/>
        <sz val="13"/>
        <rFont val="Times New Roman"/>
        <family val="1"/>
      </rPr>
      <t xml:space="preserve"> </t>
    </r>
  </si>
  <si>
    <t>C = B x 1%</t>
  </si>
  <si>
    <t>D = A x 2% x 75%</t>
  </si>
  <si>
    <t>E = C+D</t>
  </si>
  <si>
    <t>F = 45% x C</t>
  </si>
  <si>
    <t>H = 15% x C</t>
  </si>
  <si>
    <t>G = 40% x C + 60% x D</t>
  </si>
  <si>
    <t>I = 25% x D</t>
  </si>
  <si>
    <t>J = 15% x D</t>
  </si>
  <si>
    <t>K= G + I +J + F + H</t>
  </si>
  <si>
    <t>L = C x 40%</t>
  </si>
  <si>
    <t>M = K + L</t>
  </si>
  <si>
    <t>N</t>
  </si>
  <si>
    <t>O = N + E - M</t>
  </si>
  <si>
    <t>N (Năm trước chuyển sang)</t>
  </si>
  <si>
    <t>Trong trường hợp CĐCS được phân cấp thu kinh phí
(D =A x 2%)</t>
  </si>
  <si>
    <t xml:space="preserve">E </t>
  </si>
  <si>
    <t>Nếu có</t>
  </si>
  <si>
    <t>F = C + D + E</t>
  </si>
  <si>
    <t>G = A x 2% x 75%</t>
  </si>
  <si>
    <t>H</t>
  </si>
  <si>
    <t>I = F+G+H (nếu có)</t>
  </si>
  <si>
    <t>Chi thăm hỏi trong mục này</t>
  </si>
  <si>
    <t>K = 25% x G</t>
  </si>
  <si>
    <t>L = 15% x G</t>
  </si>
  <si>
    <t>O= J + K + L + M + N</t>
  </si>
  <si>
    <t>P = C x 40%</t>
  </si>
  <si>
    <t>Q</t>
  </si>
  <si>
    <t>R = O + P + Q</t>
  </si>
  <si>
    <t>S = N + I - R</t>
  </si>
  <si>
    <t xml:space="preserve">T </t>
  </si>
  <si>
    <t>Nếu còn</t>
  </si>
  <si>
    <t>J = 40% x C x 60% + 60% x G</t>
  </si>
  <si>
    <t>N = 15% x C x 60%</t>
  </si>
  <si>
    <t>M = 45% x C x 60%</t>
  </si>
  <si>
    <t>Ghi chú: - Các mục lục TCCĐ bao gồm 32, 33, 34, 37 nếu chi không hết được phân bổ vào mục 31 để chi.
                 - Tại mục chi 31 có 60% nguồn kinh phí công đoàn CĐCS được sử dụng riêng những đơn vị có quan hệ lao động phức tạp, CĐCS dành tối thiếu 25% nguồn kinh phí của mục chi này để dự phòng cho hoạt động bảo vệ đoàn viên, người lao động; sau 2 năm liền kề không sử dụng có thể chuyển sang chi cho các nội dung thuộc mục chi này.</t>
  </si>
</sst>
</file>

<file path=xl/styles.xml><?xml version="1.0" encoding="utf-8"?>
<styleSheet xmlns="http://schemas.openxmlformats.org/spreadsheetml/2006/main">
  <numFmts count="4">
    <numFmt numFmtId="164" formatCode="_-* #,##0\ _₫_-;\-* #,##0\ _₫_-;_-* &quot;-&quot;\ _₫_-;_-@_-"/>
    <numFmt numFmtId="165" formatCode="_(* #,##0_);_(* \(#,##0\);_(* &quot;-&quot;??_);_(@_)"/>
    <numFmt numFmtId="166" formatCode="_-* #,##0.00\ _₫_-;\-* #,##0.00\ _₫_-;_-* &quot;-&quot;??\ _₫_-;_-@_-"/>
    <numFmt numFmtId="167" formatCode="_-* #,##0\ _₫_-;\-* #,##0\ _₫_-;_-* &quot;-&quot;??\ _₫_-;_-@_-"/>
  </numFmts>
  <fonts count="16">
    <font>
      <sz val="10"/>
      <name val="Times New Roman"/>
      <charset val="163"/>
    </font>
    <font>
      <sz val="10"/>
      <name val="Times New Roman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i/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2" applyFont="1" applyBorder="1" applyAlignment="1">
      <alignment vertical="center"/>
    </xf>
    <xf numFmtId="164" fontId="9" fillId="0" borderId="1" xfId="2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167" fontId="4" fillId="0" borderId="0" xfId="1" applyNumberFormat="1" applyFont="1" applyAlignment="1">
      <alignment horizontal="left" vertical="center"/>
    </xf>
    <xf numFmtId="167" fontId="4" fillId="0" borderId="0" xfId="1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10" fillId="0" borderId="0" xfId="2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12" fillId="0" borderId="0" xfId="2" applyFont="1" applyAlignment="1">
      <alignment horizontal="left" vertical="center"/>
    </xf>
    <xf numFmtId="164" fontId="12" fillId="0" borderId="0" xfId="2" applyFont="1" applyAlignment="1">
      <alignment vertical="center"/>
    </xf>
    <xf numFmtId="167" fontId="2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7" fontId="10" fillId="0" borderId="0" xfId="1" applyNumberFormat="1" applyFont="1" applyAlignment="1">
      <alignment vertical="center"/>
    </xf>
    <xf numFmtId="167" fontId="12" fillId="0" borderId="0" xfId="1" applyNumberFormat="1" applyFont="1" applyAlignment="1">
      <alignment vertical="center"/>
    </xf>
    <xf numFmtId="167" fontId="12" fillId="0" borderId="0" xfId="1" applyNumberFormat="1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opLeftCell="A13" workbookViewId="0">
      <selection activeCell="E43" sqref="E43"/>
    </sheetView>
  </sheetViews>
  <sheetFormatPr defaultColWidth="9.33203125" defaultRowHeight="18.75" customHeight="1"/>
  <cols>
    <col min="1" max="1" width="12.109375" style="33" customWidth="1"/>
    <col min="2" max="2" width="67.44140625" style="2" bestFit="1" customWidth="1"/>
    <col min="3" max="3" width="11.77734375" style="33" bestFit="1" customWidth="1"/>
    <col min="4" max="4" width="13.44140625" style="2" customWidth="1"/>
    <col min="5" max="5" width="31.33203125" style="2" bestFit="1" customWidth="1"/>
    <col min="6" max="6" width="17.44140625" style="2" customWidth="1"/>
    <col min="7" max="7" width="7.6640625" style="2" customWidth="1"/>
    <col min="8" max="8" width="16.6640625" style="2" customWidth="1"/>
    <col min="9" max="9" width="16.77734375" style="2" customWidth="1"/>
    <col min="10" max="16384" width="9.33203125" style="2"/>
  </cols>
  <sheetData>
    <row r="1" spans="1:9" s="1" customFormat="1" ht="18.75" customHeight="1">
      <c r="A1" s="37" t="s">
        <v>12</v>
      </c>
      <c r="B1" s="7"/>
      <c r="C1" s="35"/>
      <c r="D1" s="52" t="s">
        <v>14</v>
      </c>
      <c r="E1" s="52"/>
      <c r="F1" s="52"/>
      <c r="G1" s="30"/>
    </row>
    <row r="2" spans="1:9" s="1" customFormat="1" ht="18.75" customHeight="1">
      <c r="A2" s="37" t="s">
        <v>13</v>
      </c>
      <c r="B2" s="7"/>
      <c r="C2" s="35"/>
      <c r="D2" s="53" t="s">
        <v>15</v>
      </c>
      <c r="E2" s="53"/>
      <c r="F2" s="53"/>
      <c r="G2" s="32"/>
    </row>
    <row r="3" spans="1:9" ht="18.75" customHeight="1">
      <c r="D3" s="53" t="s">
        <v>16</v>
      </c>
      <c r="E3" s="53"/>
      <c r="F3" s="53"/>
      <c r="G3" s="31"/>
    </row>
    <row r="4" spans="1:9" ht="18.75" customHeight="1">
      <c r="E4" s="3"/>
      <c r="F4" s="3"/>
      <c r="G4" s="3"/>
    </row>
    <row r="5" spans="1:9" ht="18.75" customHeight="1">
      <c r="A5" s="56" t="s">
        <v>9</v>
      </c>
      <c r="B5" s="56"/>
      <c r="C5" s="56"/>
      <c r="D5" s="56"/>
      <c r="E5" s="56"/>
      <c r="F5" s="56"/>
      <c r="G5" s="4"/>
    </row>
    <row r="6" spans="1:9" ht="18.75" customHeight="1">
      <c r="A6" s="57" t="s">
        <v>10</v>
      </c>
      <c r="B6" s="57"/>
      <c r="C6" s="57"/>
      <c r="D6" s="57"/>
      <c r="E6" s="57"/>
      <c r="F6" s="57"/>
      <c r="G6" s="5"/>
    </row>
    <row r="7" spans="1:9" ht="18.75" customHeight="1">
      <c r="A7" s="57" t="s">
        <v>62</v>
      </c>
      <c r="B7" s="57"/>
      <c r="C7" s="57"/>
      <c r="D7" s="57"/>
      <c r="E7" s="57"/>
      <c r="F7" s="57"/>
      <c r="G7" s="5"/>
    </row>
    <row r="8" spans="1:9" ht="18.75" customHeight="1">
      <c r="A8" s="36"/>
      <c r="B8" s="6"/>
      <c r="C8" s="36"/>
      <c r="D8" s="6"/>
      <c r="E8" s="6"/>
      <c r="F8" s="6"/>
      <c r="G8" s="6"/>
    </row>
    <row r="9" spans="1:9" ht="18.75" customHeight="1">
      <c r="A9" s="37" t="s">
        <v>0</v>
      </c>
      <c r="B9" s="8"/>
      <c r="C9" s="28"/>
      <c r="D9" s="8"/>
      <c r="E9" s="8"/>
      <c r="F9" s="8"/>
      <c r="G9" s="8"/>
    </row>
    <row r="10" spans="1:9" ht="18.75" customHeight="1">
      <c r="A10" s="10" t="s">
        <v>65</v>
      </c>
      <c r="B10" s="8"/>
      <c r="C10" s="28" t="s">
        <v>1</v>
      </c>
      <c r="D10" s="10" t="s">
        <v>2</v>
      </c>
      <c r="F10" s="41" t="s">
        <v>63</v>
      </c>
      <c r="G10" s="8" t="s">
        <v>3</v>
      </c>
      <c r="I10" s="11"/>
    </row>
    <row r="11" spans="1:9" ht="18.75" customHeight="1">
      <c r="A11" s="10" t="s">
        <v>66</v>
      </c>
      <c r="B11" s="8"/>
      <c r="C11" s="28" t="s">
        <v>1</v>
      </c>
      <c r="D11" s="9" t="s">
        <v>4</v>
      </c>
      <c r="F11" s="42" t="s">
        <v>64</v>
      </c>
      <c r="G11" s="8" t="s">
        <v>3</v>
      </c>
    </row>
    <row r="12" spans="1:9" ht="18.75" customHeight="1">
      <c r="A12" s="10" t="s">
        <v>11</v>
      </c>
      <c r="B12" s="8"/>
      <c r="C12" s="28" t="s">
        <v>1</v>
      </c>
      <c r="E12" s="8"/>
      <c r="F12" s="8"/>
      <c r="G12" s="8"/>
    </row>
    <row r="13" spans="1:9" ht="18.75" customHeight="1">
      <c r="A13" s="37" t="s">
        <v>5</v>
      </c>
      <c r="B13" s="8"/>
      <c r="C13" s="28"/>
      <c r="D13" s="8"/>
      <c r="E13" s="8"/>
      <c r="G13" s="12" t="s">
        <v>61</v>
      </c>
    </row>
    <row r="14" spans="1:9" ht="87" customHeight="1">
      <c r="A14" s="14" t="s">
        <v>21</v>
      </c>
      <c r="B14" s="13" t="s">
        <v>22</v>
      </c>
      <c r="C14" s="14" t="s">
        <v>23</v>
      </c>
      <c r="D14" s="14" t="s">
        <v>6</v>
      </c>
      <c r="E14" s="14" t="s">
        <v>7</v>
      </c>
      <c r="F14" s="58" t="s">
        <v>8</v>
      </c>
      <c r="G14" s="59"/>
    </row>
    <row r="15" spans="1:9" ht="16.8">
      <c r="A15" s="13" t="s">
        <v>24</v>
      </c>
      <c r="B15" s="34" t="s">
        <v>25</v>
      </c>
      <c r="C15" s="17">
        <v>10</v>
      </c>
      <c r="D15" s="16"/>
      <c r="E15" s="15" t="s">
        <v>78</v>
      </c>
      <c r="F15" s="54"/>
      <c r="G15" s="55"/>
    </row>
    <row r="16" spans="1:9" ht="18.75" customHeight="1">
      <c r="A16" s="13" t="s">
        <v>26</v>
      </c>
      <c r="B16" s="15" t="s">
        <v>27</v>
      </c>
      <c r="C16" s="17"/>
      <c r="D16" s="16"/>
      <c r="E16" s="15" t="s">
        <v>67</v>
      </c>
      <c r="F16" s="54"/>
      <c r="G16" s="55"/>
    </row>
    <row r="17" spans="1:7" ht="18.75" customHeight="1">
      <c r="A17" s="17">
        <v>2.1</v>
      </c>
      <c r="B17" s="16" t="s">
        <v>28</v>
      </c>
      <c r="C17" s="17">
        <v>22</v>
      </c>
      <c r="D17" s="16"/>
      <c r="E17" s="16" t="s">
        <v>67</v>
      </c>
      <c r="F17" s="54"/>
      <c r="G17" s="55"/>
    </row>
    <row r="18" spans="1:7" ht="18.75" customHeight="1">
      <c r="A18" s="17">
        <v>2.2000000000000002</v>
      </c>
      <c r="B18" s="16" t="s">
        <v>29</v>
      </c>
      <c r="C18" s="17">
        <v>23</v>
      </c>
      <c r="D18" s="16"/>
      <c r="E18" s="16"/>
      <c r="F18" s="54"/>
      <c r="G18" s="55"/>
    </row>
    <row r="19" spans="1:7" ht="18.75" customHeight="1">
      <c r="A19" s="17">
        <v>2.2999999999999998</v>
      </c>
      <c r="B19" s="16" t="s">
        <v>30</v>
      </c>
      <c r="C19" s="17">
        <v>25</v>
      </c>
      <c r="D19" s="16"/>
      <c r="E19" s="16"/>
      <c r="F19" s="54"/>
      <c r="G19" s="55"/>
    </row>
    <row r="20" spans="1:7" ht="18.75" customHeight="1">
      <c r="A20" s="17"/>
      <c r="B20" s="16" t="s">
        <v>31</v>
      </c>
      <c r="C20" s="17">
        <v>25.01</v>
      </c>
      <c r="D20" s="16"/>
      <c r="E20" s="16"/>
      <c r="F20" s="54"/>
      <c r="G20" s="55"/>
    </row>
    <row r="21" spans="1:7" ht="18.75" customHeight="1">
      <c r="A21" s="17"/>
      <c r="B21" s="16" t="s">
        <v>32</v>
      </c>
      <c r="C21" s="17">
        <v>25.02</v>
      </c>
      <c r="D21" s="16"/>
      <c r="E21" s="18"/>
      <c r="F21" s="54"/>
      <c r="G21" s="55"/>
    </row>
    <row r="22" spans="1:7" ht="18.75" customHeight="1">
      <c r="A22" s="17"/>
      <c r="B22" s="15" t="s">
        <v>33</v>
      </c>
      <c r="C22" s="17"/>
      <c r="D22" s="16"/>
      <c r="E22" s="18"/>
      <c r="F22" s="54"/>
      <c r="G22" s="55"/>
    </row>
    <row r="23" spans="1:7" ht="18.75" customHeight="1">
      <c r="A23" s="17">
        <v>2.4</v>
      </c>
      <c r="B23" s="16" t="s">
        <v>34</v>
      </c>
      <c r="C23" s="17">
        <v>28</v>
      </c>
      <c r="D23" s="16"/>
      <c r="E23" s="19" t="s">
        <v>68</v>
      </c>
      <c r="F23" s="54"/>
      <c r="G23" s="55"/>
    </row>
    <row r="24" spans="1:7" ht="18.75" customHeight="1">
      <c r="A24" s="17"/>
      <c r="B24" s="39" t="s">
        <v>35</v>
      </c>
      <c r="C24" s="17" t="s">
        <v>59</v>
      </c>
      <c r="D24" s="16"/>
      <c r="E24" s="18" t="s">
        <v>68</v>
      </c>
      <c r="F24" s="54"/>
      <c r="G24" s="55"/>
    </row>
    <row r="25" spans="1:7" ht="18.75" customHeight="1">
      <c r="A25" s="17"/>
      <c r="B25" s="39" t="s">
        <v>36</v>
      </c>
      <c r="C25" s="17" t="s">
        <v>60</v>
      </c>
      <c r="D25" s="16"/>
      <c r="E25" s="18"/>
      <c r="F25" s="54"/>
      <c r="G25" s="55"/>
    </row>
    <row r="26" spans="1:7" ht="18.75" customHeight="1">
      <c r="A26" s="17">
        <v>2.5</v>
      </c>
      <c r="B26" s="16" t="s">
        <v>37</v>
      </c>
      <c r="C26" s="17">
        <v>40</v>
      </c>
      <c r="D26" s="16"/>
      <c r="E26" s="19"/>
      <c r="F26" s="54"/>
      <c r="G26" s="55"/>
    </row>
    <row r="27" spans="1:7" ht="18.75" customHeight="1">
      <c r="A27" s="17"/>
      <c r="B27" s="15" t="s">
        <v>57</v>
      </c>
      <c r="C27" s="17"/>
      <c r="D27" s="16"/>
      <c r="E27" s="19" t="s">
        <v>69</v>
      </c>
      <c r="F27" s="54"/>
      <c r="G27" s="55"/>
    </row>
    <row r="28" spans="1:7" ht="18.75" customHeight="1">
      <c r="A28" s="13" t="s">
        <v>38</v>
      </c>
      <c r="B28" s="15" t="s">
        <v>39</v>
      </c>
      <c r="C28" s="17"/>
      <c r="D28" s="16"/>
      <c r="E28" s="18"/>
      <c r="F28" s="54"/>
      <c r="G28" s="55"/>
    </row>
    <row r="29" spans="1:7" ht="33.6">
      <c r="A29" s="17">
        <v>3.1</v>
      </c>
      <c r="B29" s="20" t="s">
        <v>40</v>
      </c>
      <c r="C29" s="17">
        <v>31</v>
      </c>
      <c r="D29" s="16"/>
      <c r="E29" s="19" t="s">
        <v>72</v>
      </c>
      <c r="F29" s="54"/>
      <c r="G29" s="55"/>
    </row>
    <row r="30" spans="1:7" ht="18.75" customHeight="1">
      <c r="A30" s="17">
        <v>3.2</v>
      </c>
      <c r="B30" s="20" t="s">
        <v>41</v>
      </c>
      <c r="C30" s="17">
        <v>32</v>
      </c>
      <c r="D30" s="16"/>
      <c r="E30" s="19" t="s">
        <v>73</v>
      </c>
      <c r="F30" s="54"/>
      <c r="G30" s="55"/>
    </row>
    <row r="31" spans="1:7" ht="18.75" customHeight="1">
      <c r="A31" s="17">
        <v>3.3</v>
      </c>
      <c r="B31" s="16" t="s">
        <v>42</v>
      </c>
      <c r="C31" s="17">
        <v>33</v>
      </c>
      <c r="D31" s="16"/>
      <c r="E31" s="19" t="s">
        <v>74</v>
      </c>
      <c r="F31" s="54"/>
      <c r="G31" s="55"/>
    </row>
    <row r="32" spans="1:7" ht="18.75" customHeight="1">
      <c r="A32" s="17">
        <v>3.4</v>
      </c>
      <c r="B32" s="16" t="s">
        <v>43</v>
      </c>
      <c r="C32" s="17">
        <v>34</v>
      </c>
      <c r="D32" s="16"/>
      <c r="E32" s="19" t="s">
        <v>70</v>
      </c>
      <c r="F32" s="54"/>
      <c r="G32" s="55"/>
    </row>
    <row r="33" spans="1:9" ht="18.75" customHeight="1">
      <c r="A33" s="17"/>
      <c r="B33" s="16" t="s">
        <v>44</v>
      </c>
      <c r="C33" s="17">
        <v>34.01</v>
      </c>
      <c r="D33" s="16"/>
      <c r="E33" s="18"/>
      <c r="F33" s="54"/>
      <c r="G33" s="55"/>
    </row>
    <row r="34" spans="1:9" ht="18.75" customHeight="1">
      <c r="A34" s="17"/>
      <c r="B34" s="16" t="s">
        <v>45</v>
      </c>
      <c r="C34" s="17">
        <v>34.020000000000003</v>
      </c>
      <c r="D34" s="16"/>
      <c r="E34" s="18" t="s">
        <v>70</v>
      </c>
      <c r="F34" s="54"/>
      <c r="G34" s="55"/>
    </row>
    <row r="35" spans="1:9" ht="19.5" customHeight="1">
      <c r="A35" s="17"/>
      <c r="B35" s="20" t="s">
        <v>46</v>
      </c>
      <c r="C35" s="17">
        <v>34.03</v>
      </c>
      <c r="D35" s="16"/>
      <c r="E35" s="18"/>
      <c r="F35" s="54"/>
      <c r="G35" s="55"/>
    </row>
    <row r="36" spans="1:9" ht="18.75" customHeight="1">
      <c r="A36" s="17">
        <v>3.5</v>
      </c>
      <c r="B36" s="16" t="s">
        <v>47</v>
      </c>
      <c r="C36" s="17">
        <v>37</v>
      </c>
      <c r="D36" s="16"/>
      <c r="E36" s="19" t="s">
        <v>71</v>
      </c>
      <c r="F36" s="54"/>
      <c r="G36" s="55"/>
      <c r="H36" s="21"/>
      <c r="I36" s="22"/>
    </row>
    <row r="37" spans="1:9" ht="18.75" customHeight="1">
      <c r="A37" s="17"/>
      <c r="B37" s="15" t="s">
        <v>48</v>
      </c>
      <c r="C37" s="17"/>
      <c r="D37" s="16"/>
      <c r="E37" s="19" t="s">
        <v>75</v>
      </c>
      <c r="F37" s="54"/>
      <c r="G37" s="55"/>
      <c r="H37" s="21"/>
      <c r="I37" s="22"/>
    </row>
    <row r="38" spans="1:9" ht="18.75" customHeight="1">
      <c r="A38" s="17">
        <v>3.6</v>
      </c>
      <c r="B38" s="16" t="s">
        <v>49</v>
      </c>
      <c r="C38" s="17">
        <v>39</v>
      </c>
      <c r="D38" s="16"/>
      <c r="E38" s="19" t="s">
        <v>76</v>
      </c>
      <c r="F38" s="54"/>
      <c r="G38" s="55"/>
    </row>
    <row r="39" spans="1:9" ht="18.75" customHeight="1">
      <c r="A39" s="17">
        <v>3.7</v>
      </c>
      <c r="B39" s="16" t="s">
        <v>50</v>
      </c>
      <c r="C39" s="17">
        <v>42</v>
      </c>
      <c r="D39" s="16"/>
      <c r="E39" s="18"/>
      <c r="F39" s="54"/>
      <c r="G39" s="55"/>
      <c r="I39" s="23"/>
    </row>
    <row r="40" spans="1:9" ht="18.75" customHeight="1">
      <c r="A40" s="17"/>
      <c r="B40" s="15" t="s">
        <v>51</v>
      </c>
      <c r="C40" s="17"/>
      <c r="D40" s="16"/>
      <c r="E40" s="19" t="s">
        <v>77</v>
      </c>
      <c r="F40" s="54"/>
      <c r="G40" s="55"/>
    </row>
    <row r="41" spans="1:9" ht="33.6">
      <c r="A41" s="13" t="s">
        <v>52</v>
      </c>
      <c r="B41" s="34" t="s">
        <v>53</v>
      </c>
      <c r="C41" s="17">
        <v>50</v>
      </c>
      <c r="D41" s="16"/>
      <c r="E41" s="19" t="s">
        <v>79</v>
      </c>
      <c r="F41" s="54"/>
      <c r="G41" s="55"/>
    </row>
    <row r="42" spans="1:9" ht="36" customHeight="1">
      <c r="A42" s="13" t="s">
        <v>54</v>
      </c>
      <c r="B42" s="34" t="s">
        <v>55</v>
      </c>
      <c r="C42" s="17">
        <v>70</v>
      </c>
      <c r="D42" s="16"/>
      <c r="E42" s="18"/>
      <c r="F42" s="54"/>
      <c r="G42" s="55"/>
    </row>
    <row r="43" spans="1:9" ht="18.75" customHeight="1">
      <c r="A43" s="38"/>
      <c r="B43" s="24"/>
      <c r="C43" s="25"/>
      <c r="D43" s="24"/>
      <c r="E43" s="26"/>
      <c r="F43" s="25"/>
      <c r="G43" s="25"/>
    </row>
    <row r="44" spans="1:9" ht="18.75" customHeight="1">
      <c r="A44" s="37" t="s">
        <v>58</v>
      </c>
      <c r="B44" s="8"/>
      <c r="C44" s="28"/>
      <c r="D44" s="8"/>
      <c r="E44" s="8"/>
      <c r="F44" s="8"/>
      <c r="G44" s="8"/>
    </row>
    <row r="45" spans="1:9" ht="18.75" customHeight="1">
      <c r="A45" s="35"/>
      <c r="B45" s="8"/>
      <c r="C45" s="28"/>
      <c r="D45" s="8"/>
      <c r="E45" s="8"/>
      <c r="F45" s="8"/>
      <c r="G45" s="8"/>
    </row>
    <row r="46" spans="1:9" s="8" customFormat="1" ht="18.75" customHeight="1">
      <c r="A46" s="35"/>
      <c r="C46" s="28"/>
      <c r="D46" s="50" t="s">
        <v>56</v>
      </c>
      <c r="E46" s="50"/>
      <c r="F46" s="50"/>
    </row>
    <row r="47" spans="1:9" s="8" customFormat="1" ht="18.75" customHeight="1">
      <c r="A47" s="28"/>
      <c r="B47" s="7" t="s">
        <v>19</v>
      </c>
      <c r="C47" s="28"/>
      <c r="D47" s="51" t="s">
        <v>17</v>
      </c>
      <c r="E47" s="51"/>
      <c r="F47" s="51"/>
      <c r="G47" s="7"/>
    </row>
    <row r="48" spans="1:9" s="8" customFormat="1" ht="18.75" customHeight="1">
      <c r="A48" s="28"/>
      <c r="B48" s="29" t="s">
        <v>20</v>
      </c>
      <c r="C48" s="28"/>
      <c r="D48" s="50" t="s">
        <v>18</v>
      </c>
      <c r="E48" s="50"/>
      <c r="F48" s="50"/>
      <c r="G48" s="29"/>
    </row>
    <row r="49" spans="2:7" ht="18.75" customHeight="1">
      <c r="D49" s="7"/>
    </row>
    <row r="50" spans="2:7" ht="18.75" customHeight="1">
      <c r="D50" s="7"/>
    </row>
    <row r="51" spans="2:7" ht="18.75" customHeight="1">
      <c r="D51" s="7"/>
    </row>
    <row r="53" spans="2:7" ht="18.75" customHeight="1">
      <c r="B53" s="27"/>
      <c r="E53" s="27"/>
      <c r="F53" s="27"/>
      <c r="G53" s="27"/>
    </row>
  </sheetData>
  <mergeCells count="38">
    <mergeCell ref="A5:F5"/>
    <mergeCell ref="A6:F6"/>
    <mergeCell ref="A7:F7"/>
    <mergeCell ref="F14:G14"/>
    <mergeCell ref="F15:G15"/>
    <mergeCell ref="F21:G21"/>
    <mergeCell ref="F22:G22"/>
    <mergeCell ref="F23:G23"/>
    <mergeCell ref="F24:G24"/>
    <mergeCell ref="F25:G25"/>
    <mergeCell ref="F39:G39"/>
    <mergeCell ref="F40:G40"/>
    <mergeCell ref="F41:G41"/>
    <mergeCell ref="F27:G27"/>
    <mergeCell ref="F29:G29"/>
    <mergeCell ref="F28:G28"/>
    <mergeCell ref="F35:G35"/>
    <mergeCell ref="F30:G30"/>
    <mergeCell ref="F31:G31"/>
    <mergeCell ref="F32:G32"/>
    <mergeCell ref="F34:G34"/>
    <mergeCell ref="F33:G33"/>
    <mergeCell ref="D46:F46"/>
    <mergeCell ref="D47:F47"/>
    <mergeCell ref="D48:F48"/>
    <mergeCell ref="D1:F1"/>
    <mergeCell ref="D2:F2"/>
    <mergeCell ref="D3:F3"/>
    <mergeCell ref="F16:G16"/>
    <mergeCell ref="F17:G17"/>
    <mergeCell ref="F18:G18"/>
    <mergeCell ref="F19:G19"/>
    <mergeCell ref="F20:G20"/>
    <mergeCell ref="F42:G42"/>
    <mergeCell ref="F36:G36"/>
    <mergeCell ref="F37:G37"/>
    <mergeCell ref="F38:G38"/>
    <mergeCell ref="F26:G26"/>
  </mergeCells>
  <pageMargins left="0.2" right="0.2" top="0.24" bottom="0.24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opLeftCell="A28" workbookViewId="0">
      <selection activeCell="E42" sqref="E42"/>
    </sheetView>
  </sheetViews>
  <sheetFormatPr defaultColWidth="9.33203125" defaultRowHeight="18.75" customHeight="1"/>
  <cols>
    <col min="1" max="1" width="12.109375" style="33" customWidth="1"/>
    <col min="2" max="2" width="67.44140625" style="2" bestFit="1" customWidth="1"/>
    <col min="3" max="3" width="11.77734375" style="33" bestFit="1" customWidth="1"/>
    <col min="4" max="4" width="13.44140625" style="2" customWidth="1"/>
    <col min="5" max="5" width="41.44140625" style="2" bestFit="1" customWidth="1"/>
    <col min="6" max="6" width="17.44140625" style="2" customWidth="1"/>
    <col min="7" max="7" width="7.6640625" style="2" customWidth="1"/>
    <col min="8" max="8" width="16.6640625" style="2" customWidth="1"/>
    <col min="9" max="9" width="16.77734375" style="44" customWidth="1"/>
    <col min="10" max="16384" width="9.33203125" style="2"/>
  </cols>
  <sheetData>
    <row r="1" spans="1:9" s="1" customFormat="1" ht="18.75" customHeight="1">
      <c r="A1" s="37" t="s">
        <v>12</v>
      </c>
      <c r="B1" s="7"/>
      <c r="C1" s="40"/>
      <c r="D1" s="52" t="s">
        <v>14</v>
      </c>
      <c r="E1" s="52"/>
      <c r="F1" s="52"/>
      <c r="G1" s="30"/>
      <c r="I1" s="43"/>
    </row>
    <row r="2" spans="1:9" s="1" customFormat="1" ht="18.75" customHeight="1">
      <c r="A2" s="37" t="s">
        <v>13</v>
      </c>
      <c r="B2" s="7"/>
      <c r="C2" s="40"/>
      <c r="D2" s="53" t="s">
        <v>15</v>
      </c>
      <c r="E2" s="53"/>
      <c r="F2" s="53"/>
      <c r="G2" s="32"/>
      <c r="I2" s="43"/>
    </row>
    <row r="3" spans="1:9" ht="18.75" customHeight="1">
      <c r="D3" s="53" t="s">
        <v>16</v>
      </c>
      <c r="E3" s="53"/>
      <c r="F3" s="53"/>
      <c r="G3" s="31"/>
    </row>
    <row r="4" spans="1:9" ht="18.75" customHeight="1">
      <c r="E4" s="3"/>
      <c r="F4" s="3"/>
      <c r="G4" s="3"/>
    </row>
    <row r="5" spans="1:9" ht="18.75" customHeight="1">
      <c r="A5" s="56" t="s">
        <v>9</v>
      </c>
      <c r="B5" s="56"/>
      <c r="C5" s="56"/>
      <c r="D5" s="56"/>
      <c r="E5" s="56"/>
      <c r="F5" s="56"/>
      <c r="G5" s="4"/>
    </row>
    <row r="6" spans="1:9" ht="18.75" customHeight="1">
      <c r="A6" s="57" t="s">
        <v>10</v>
      </c>
      <c r="B6" s="57"/>
      <c r="C6" s="57"/>
      <c r="D6" s="57"/>
      <c r="E6" s="57"/>
      <c r="F6" s="57"/>
      <c r="G6" s="5"/>
    </row>
    <row r="7" spans="1:9" ht="18.75" customHeight="1">
      <c r="A7" s="57" t="s">
        <v>62</v>
      </c>
      <c r="B7" s="57"/>
      <c r="C7" s="57"/>
      <c r="D7" s="57"/>
      <c r="E7" s="57"/>
      <c r="F7" s="57"/>
      <c r="G7" s="5"/>
    </row>
    <row r="8" spans="1:9" ht="18.75" customHeight="1">
      <c r="A8" s="36"/>
      <c r="B8" s="6"/>
      <c r="C8" s="36"/>
      <c r="D8" s="6"/>
      <c r="E8" s="6"/>
      <c r="F8" s="6"/>
      <c r="G8" s="6"/>
    </row>
    <row r="9" spans="1:9" ht="18.75" customHeight="1">
      <c r="A9" s="37" t="s">
        <v>0</v>
      </c>
      <c r="B9" s="8"/>
      <c r="C9" s="28"/>
      <c r="D9" s="8"/>
      <c r="E9" s="8"/>
      <c r="F9" s="8"/>
      <c r="G9" s="8"/>
    </row>
    <row r="10" spans="1:9" ht="18.75" customHeight="1">
      <c r="A10" s="10" t="s">
        <v>65</v>
      </c>
      <c r="B10" s="8"/>
      <c r="C10" s="28" t="s">
        <v>1</v>
      </c>
      <c r="D10" s="10" t="s">
        <v>2</v>
      </c>
      <c r="F10" s="41" t="s">
        <v>63</v>
      </c>
      <c r="G10" s="8" t="s">
        <v>3</v>
      </c>
      <c r="I10" s="44">
        <v>50000000</v>
      </c>
    </row>
    <row r="11" spans="1:9" ht="18.75" customHeight="1">
      <c r="A11" s="10" t="s">
        <v>66</v>
      </c>
      <c r="B11" s="8"/>
      <c r="C11" s="28" t="s">
        <v>1</v>
      </c>
      <c r="D11" s="9" t="s">
        <v>4</v>
      </c>
      <c r="F11" s="42" t="s">
        <v>64</v>
      </c>
      <c r="G11" s="8" t="s">
        <v>3</v>
      </c>
      <c r="I11" s="44">
        <v>20000000</v>
      </c>
    </row>
    <row r="12" spans="1:9" ht="18.75" customHeight="1">
      <c r="A12" s="10" t="s">
        <v>11</v>
      </c>
      <c r="B12" s="8"/>
      <c r="C12" s="28" t="s">
        <v>1</v>
      </c>
      <c r="E12" s="8"/>
      <c r="F12" s="8"/>
      <c r="G12" s="8"/>
    </row>
    <row r="13" spans="1:9" ht="18.75" customHeight="1">
      <c r="A13" s="37" t="s">
        <v>5</v>
      </c>
      <c r="B13" s="8"/>
      <c r="C13" s="28"/>
      <c r="D13" s="8"/>
      <c r="E13" s="8"/>
      <c r="G13" s="12" t="s">
        <v>61</v>
      </c>
    </row>
    <row r="14" spans="1:9" ht="87" customHeight="1">
      <c r="A14" s="14" t="s">
        <v>21</v>
      </c>
      <c r="B14" s="13" t="s">
        <v>22</v>
      </c>
      <c r="C14" s="14" t="s">
        <v>23</v>
      </c>
      <c r="D14" s="14" t="s">
        <v>6</v>
      </c>
      <c r="E14" s="14" t="s">
        <v>7</v>
      </c>
      <c r="F14" s="58" t="s">
        <v>8</v>
      </c>
      <c r="G14" s="59"/>
    </row>
    <row r="15" spans="1:9" ht="16.8">
      <c r="A15" s="13" t="s">
        <v>24</v>
      </c>
      <c r="B15" s="34" t="s">
        <v>25</v>
      </c>
      <c r="C15" s="17">
        <v>10</v>
      </c>
      <c r="D15" s="16"/>
      <c r="E15" s="15" t="s">
        <v>80</v>
      </c>
      <c r="F15" s="54"/>
      <c r="G15" s="55"/>
    </row>
    <row r="16" spans="1:9" ht="18.75" customHeight="1">
      <c r="A16" s="13" t="s">
        <v>26</v>
      </c>
      <c r="B16" s="15" t="s">
        <v>27</v>
      </c>
      <c r="C16" s="17"/>
      <c r="D16" s="16"/>
      <c r="E16" s="15"/>
      <c r="F16" s="54"/>
      <c r="G16" s="55"/>
    </row>
    <row r="17" spans="1:9" ht="18.75" customHeight="1">
      <c r="A17" s="17">
        <v>2.1</v>
      </c>
      <c r="B17" s="16" t="s">
        <v>28</v>
      </c>
      <c r="C17" s="17">
        <v>22</v>
      </c>
      <c r="D17" s="16"/>
      <c r="E17" s="16" t="s">
        <v>67</v>
      </c>
      <c r="F17" s="54"/>
      <c r="G17" s="55"/>
      <c r="I17" s="44">
        <f>I11*0.01</f>
        <v>200000</v>
      </c>
    </row>
    <row r="18" spans="1:9" ht="66.75" customHeight="1">
      <c r="A18" s="17">
        <v>2.2000000000000002</v>
      </c>
      <c r="B18" s="16" t="s">
        <v>29</v>
      </c>
      <c r="C18" s="17">
        <v>23</v>
      </c>
      <c r="D18" s="16"/>
      <c r="E18" s="16"/>
      <c r="F18" s="60" t="s">
        <v>81</v>
      </c>
      <c r="G18" s="61"/>
    </row>
    <row r="19" spans="1:9" ht="18.75" customHeight="1">
      <c r="A19" s="17">
        <v>2.2999999999999998</v>
      </c>
      <c r="B19" s="16" t="s">
        <v>30</v>
      </c>
      <c r="C19" s="17">
        <v>25</v>
      </c>
      <c r="D19" s="16"/>
      <c r="E19" s="16" t="s">
        <v>82</v>
      </c>
      <c r="F19" s="62" t="s">
        <v>83</v>
      </c>
      <c r="G19" s="63"/>
    </row>
    <row r="20" spans="1:9" ht="18.75" customHeight="1">
      <c r="A20" s="17"/>
      <c r="B20" s="16" t="s">
        <v>31</v>
      </c>
      <c r="C20" s="17">
        <v>25.01</v>
      </c>
      <c r="D20" s="16"/>
      <c r="E20" s="16"/>
      <c r="F20" s="54"/>
      <c r="G20" s="55"/>
    </row>
    <row r="21" spans="1:9" ht="18.75" customHeight="1">
      <c r="A21" s="17"/>
      <c r="B21" s="16" t="s">
        <v>32</v>
      </c>
      <c r="C21" s="17">
        <v>25.02</v>
      </c>
      <c r="D21" s="16"/>
      <c r="E21" s="18"/>
      <c r="F21" s="54"/>
      <c r="G21" s="55"/>
    </row>
    <row r="22" spans="1:9" ht="18.75" customHeight="1">
      <c r="A22" s="17"/>
      <c r="B22" s="15" t="s">
        <v>33</v>
      </c>
      <c r="C22" s="17"/>
      <c r="D22" s="16"/>
      <c r="E22" s="19" t="s">
        <v>84</v>
      </c>
      <c r="F22" s="54"/>
      <c r="G22" s="55"/>
      <c r="I22" s="44">
        <f>I17</f>
        <v>200000</v>
      </c>
    </row>
    <row r="23" spans="1:9" ht="18.75" customHeight="1">
      <c r="A23" s="17">
        <v>2.4</v>
      </c>
      <c r="B23" s="16" t="s">
        <v>34</v>
      </c>
      <c r="C23" s="17">
        <v>28</v>
      </c>
      <c r="D23" s="16"/>
      <c r="E23" s="19" t="s">
        <v>85</v>
      </c>
      <c r="F23" s="54"/>
      <c r="G23" s="55"/>
      <c r="I23" s="44">
        <f>I10*0.02*0.75</f>
        <v>750000</v>
      </c>
    </row>
    <row r="24" spans="1:9" ht="18.75" customHeight="1">
      <c r="A24" s="17"/>
      <c r="B24" s="39" t="s">
        <v>35</v>
      </c>
      <c r="C24" s="17" t="s">
        <v>59</v>
      </c>
      <c r="D24" s="16"/>
      <c r="E24" s="18" t="s">
        <v>85</v>
      </c>
      <c r="F24" s="54"/>
      <c r="G24" s="55"/>
    </row>
    <row r="25" spans="1:9" ht="18.75" customHeight="1">
      <c r="A25" s="17"/>
      <c r="B25" s="39" t="s">
        <v>36</v>
      </c>
      <c r="C25" s="17" t="s">
        <v>60</v>
      </c>
      <c r="D25" s="16"/>
      <c r="E25" s="18"/>
      <c r="F25" s="54"/>
      <c r="G25" s="55"/>
    </row>
    <row r="26" spans="1:9" ht="18.75" customHeight="1">
      <c r="A26" s="17">
        <v>2.5</v>
      </c>
      <c r="B26" s="16" t="s">
        <v>37</v>
      </c>
      <c r="C26" s="17">
        <v>40</v>
      </c>
      <c r="D26" s="16"/>
      <c r="E26" s="18" t="s">
        <v>86</v>
      </c>
      <c r="F26" s="62"/>
      <c r="G26" s="63"/>
    </row>
    <row r="27" spans="1:9" ht="18.75" customHeight="1">
      <c r="A27" s="17"/>
      <c r="B27" s="15" t="s">
        <v>57</v>
      </c>
      <c r="C27" s="17"/>
      <c r="D27" s="16"/>
      <c r="E27" s="19" t="s">
        <v>87</v>
      </c>
      <c r="F27" s="54"/>
      <c r="G27" s="55"/>
      <c r="I27" s="46">
        <f>I22+I23</f>
        <v>950000</v>
      </c>
    </row>
    <row r="28" spans="1:9" ht="18.75" customHeight="1">
      <c r="A28" s="13" t="s">
        <v>38</v>
      </c>
      <c r="B28" s="15" t="s">
        <v>39</v>
      </c>
      <c r="C28" s="17"/>
      <c r="D28" s="16"/>
      <c r="E28" s="18"/>
      <c r="F28" s="54"/>
      <c r="G28" s="55"/>
    </row>
    <row r="29" spans="1:9" ht="33.6">
      <c r="A29" s="17">
        <v>3.1</v>
      </c>
      <c r="B29" s="20" t="s">
        <v>40</v>
      </c>
      <c r="C29" s="17">
        <v>31</v>
      </c>
      <c r="D29" s="16"/>
      <c r="E29" s="19" t="s">
        <v>98</v>
      </c>
      <c r="F29" s="64" t="s">
        <v>88</v>
      </c>
      <c r="G29" s="65"/>
      <c r="I29" s="44">
        <f>I17*0.6*0.4+0.6*I23</f>
        <v>498000</v>
      </c>
    </row>
    <row r="30" spans="1:9" ht="18.75" customHeight="1">
      <c r="A30" s="17">
        <v>3.2</v>
      </c>
      <c r="B30" s="20" t="s">
        <v>41</v>
      </c>
      <c r="C30" s="17">
        <v>32</v>
      </c>
      <c r="D30" s="16"/>
      <c r="E30" s="19" t="s">
        <v>89</v>
      </c>
      <c r="F30" s="54"/>
      <c r="G30" s="55"/>
      <c r="I30" s="44">
        <f>0.25*I23</f>
        <v>187500</v>
      </c>
    </row>
    <row r="31" spans="1:9" ht="18.75" customHeight="1">
      <c r="A31" s="17">
        <v>3.3</v>
      </c>
      <c r="B31" s="16" t="s">
        <v>42</v>
      </c>
      <c r="C31" s="17">
        <v>33</v>
      </c>
      <c r="D31" s="16"/>
      <c r="E31" s="19" t="s">
        <v>90</v>
      </c>
      <c r="F31" s="54"/>
      <c r="G31" s="55"/>
      <c r="I31" s="44">
        <f>0.15*I23</f>
        <v>112500</v>
      </c>
    </row>
    <row r="32" spans="1:9" ht="18.75" customHeight="1">
      <c r="A32" s="17">
        <v>3.4</v>
      </c>
      <c r="B32" s="16" t="s">
        <v>43</v>
      </c>
      <c r="C32" s="17">
        <v>34</v>
      </c>
      <c r="D32" s="16"/>
      <c r="E32" s="19" t="s">
        <v>100</v>
      </c>
      <c r="F32" s="54"/>
      <c r="G32" s="55"/>
      <c r="I32" s="44">
        <f>0.45*I17*0.6</f>
        <v>54000</v>
      </c>
    </row>
    <row r="33" spans="1:9" ht="18.75" customHeight="1">
      <c r="A33" s="17"/>
      <c r="B33" s="16" t="s">
        <v>44</v>
      </c>
      <c r="C33" s="17">
        <v>34.01</v>
      </c>
      <c r="D33" s="16"/>
      <c r="E33" s="18"/>
      <c r="F33" s="54"/>
      <c r="G33" s="55"/>
    </row>
    <row r="34" spans="1:9" ht="18.75" customHeight="1">
      <c r="A34" s="17"/>
      <c r="B34" s="16" t="s">
        <v>45</v>
      </c>
      <c r="C34" s="17">
        <v>34.020000000000003</v>
      </c>
      <c r="D34" s="16"/>
      <c r="E34" s="18"/>
      <c r="F34" s="54"/>
      <c r="G34" s="55"/>
    </row>
    <row r="35" spans="1:9" ht="19.5" customHeight="1">
      <c r="A35" s="17"/>
      <c r="B35" s="20" t="s">
        <v>46</v>
      </c>
      <c r="C35" s="17">
        <v>34.03</v>
      </c>
      <c r="D35" s="16"/>
      <c r="E35" s="18"/>
      <c r="F35" s="54"/>
      <c r="G35" s="55"/>
    </row>
    <row r="36" spans="1:9" ht="18.75" customHeight="1">
      <c r="A36" s="17">
        <v>3.5</v>
      </c>
      <c r="B36" s="16" t="s">
        <v>47</v>
      </c>
      <c r="C36" s="17">
        <v>37</v>
      </c>
      <c r="D36" s="16"/>
      <c r="E36" s="19" t="s">
        <v>99</v>
      </c>
      <c r="F36" s="54"/>
      <c r="G36" s="55"/>
      <c r="H36" s="21"/>
      <c r="I36" s="22">
        <f>0.15*I17*0.6</f>
        <v>18000</v>
      </c>
    </row>
    <row r="37" spans="1:9" ht="18.75" customHeight="1">
      <c r="A37" s="17"/>
      <c r="B37" s="15" t="s">
        <v>48</v>
      </c>
      <c r="C37" s="17"/>
      <c r="D37" s="16"/>
      <c r="E37" s="19" t="s">
        <v>91</v>
      </c>
      <c r="F37" s="54"/>
      <c r="G37" s="55"/>
      <c r="H37" s="21"/>
      <c r="I37" s="47">
        <f>I29+I30+I31++I36+I32</f>
        <v>870000</v>
      </c>
    </row>
    <row r="38" spans="1:9" ht="18.75" customHeight="1">
      <c r="A38" s="17">
        <v>3.6</v>
      </c>
      <c r="B38" s="16" t="s">
        <v>49</v>
      </c>
      <c r="C38" s="17">
        <v>39</v>
      </c>
      <c r="D38" s="16"/>
      <c r="E38" s="19" t="s">
        <v>92</v>
      </c>
      <c r="F38" s="54"/>
      <c r="G38" s="55"/>
      <c r="I38" s="44">
        <f>I17*0.4</f>
        <v>80000</v>
      </c>
    </row>
    <row r="39" spans="1:9" ht="18.75" customHeight="1">
      <c r="A39" s="17">
        <v>3.7</v>
      </c>
      <c r="B39" s="16" t="s">
        <v>50</v>
      </c>
      <c r="C39" s="17">
        <v>42</v>
      </c>
      <c r="D39" s="16"/>
      <c r="E39" s="18" t="s">
        <v>93</v>
      </c>
      <c r="F39" s="62" t="s">
        <v>83</v>
      </c>
      <c r="G39" s="63"/>
      <c r="I39" s="23"/>
    </row>
    <row r="40" spans="1:9" ht="18.75" customHeight="1">
      <c r="A40" s="17"/>
      <c r="B40" s="15" t="s">
        <v>51</v>
      </c>
      <c r="C40" s="17"/>
      <c r="D40" s="16"/>
      <c r="E40" s="19" t="s">
        <v>94</v>
      </c>
      <c r="F40" s="54"/>
      <c r="G40" s="55"/>
      <c r="I40" s="44">
        <f>I37+I38</f>
        <v>950000</v>
      </c>
    </row>
    <row r="41" spans="1:9" ht="33.6">
      <c r="A41" s="13" t="s">
        <v>52</v>
      </c>
      <c r="B41" s="34" t="s">
        <v>53</v>
      </c>
      <c r="C41" s="17">
        <v>50</v>
      </c>
      <c r="D41" s="16"/>
      <c r="E41" s="19" t="s">
        <v>95</v>
      </c>
      <c r="F41" s="54"/>
      <c r="G41" s="55"/>
      <c r="I41" s="44">
        <f>I27-I40</f>
        <v>0</v>
      </c>
    </row>
    <row r="42" spans="1:9" ht="36" customHeight="1">
      <c r="A42" s="13" t="s">
        <v>54</v>
      </c>
      <c r="B42" s="34" t="s">
        <v>55</v>
      </c>
      <c r="C42" s="17">
        <v>70</v>
      </c>
      <c r="D42" s="16"/>
      <c r="E42" s="18" t="s">
        <v>96</v>
      </c>
      <c r="F42" s="62" t="s">
        <v>97</v>
      </c>
      <c r="G42" s="63"/>
    </row>
    <row r="43" spans="1:9" ht="16.8">
      <c r="A43" s="38"/>
      <c r="B43" s="48"/>
      <c r="C43" s="25"/>
      <c r="D43" s="24"/>
      <c r="E43" s="26"/>
      <c r="F43" s="49"/>
      <c r="G43" s="49"/>
    </row>
    <row r="44" spans="1:9" ht="72" customHeight="1">
      <c r="A44" s="66" t="s">
        <v>101</v>
      </c>
      <c r="B44" s="67"/>
      <c r="C44" s="67"/>
      <c r="D44" s="67"/>
      <c r="E44" s="67"/>
      <c r="F44" s="67"/>
      <c r="G44" s="67"/>
    </row>
    <row r="45" spans="1:9" ht="16.8">
      <c r="A45" s="38"/>
      <c r="B45" s="48"/>
      <c r="C45" s="25"/>
      <c r="D45" s="24"/>
      <c r="E45" s="26"/>
      <c r="F45" s="49"/>
      <c r="G45" s="49"/>
    </row>
    <row r="46" spans="1:9" ht="16.8">
      <c r="A46" s="38"/>
      <c r="B46" s="24"/>
      <c r="C46" s="25"/>
      <c r="D46" s="24"/>
      <c r="E46" s="26"/>
      <c r="F46" s="25"/>
      <c r="G46" s="25"/>
    </row>
    <row r="47" spans="1:9" ht="18.75" customHeight="1">
      <c r="A47" s="37" t="s">
        <v>58</v>
      </c>
      <c r="B47" s="8"/>
      <c r="C47" s="28"/>
      <c r="D47" s="8"/>
      <c r="E47" s="8"/>
      <c r="F47" s="8"/>
      <c r="G47" s="8"/>
    </row>
    <row r="48" spans="1:9" ht="18.75" customHeight="1">
      <c r="A48" s="40"/>
      <c r="B48" s="8"/>
      <c r="C48" s="28"/>
      <c r="D48" s="8"/>
      <c r="E48" s="8"/>
      <c r="F48" s="8"/>
      <c r="G48" s="8"/>
    </row>
    <row r="49" spans="1:9" s="8" customFormat="1" ht="18.75" customHeight="1">
      <c r="A49" s="40"/>
      <c r="C49" s="28"/>
      <c r="D49" s="50" t="s">
        <v>56</v>
      </c>
      <c r="E49" s="50"/>
      <c r="F49" s="50"/>
      <c r="I49" s="45"/>
    </row>
    <row r="50" spans="1:9" s="8" customFormat="1" ht="18.75" customHeight="1">
      <c r="A50" s="28"/>
      <c r="B50" s="7" t="s">
        <v>19</v>
      </c>
      <c r="C50" s="28"/>
      <c r="D50" s="51" t="s">
        <v>17</v>
      </c>
      <c r="E50" s="51"/>
      <c r="F50" s="51"/>
      <c r="G50" s="7"/>
      <c r="I50" s="45"/>
    </row>
    <row r="51" spans="1:9" s="8" customFormat="1" ht="18.75" customHeight="1">
      <c r="A51" s="28"/>
      <c r="B51" s="29" t="s">
        <v>20</v>
      </c>
      <c r="C51" s="28"/>
      <c r="D51" s="50" t="s">
        <v>18</v>
      </c>
      <c r="E51" s="50"/>
      <c r="F51" s="50"/>
      <c r="G51" s="29"/>
      <c r="I51" s="45"/>
    </row>
    <row r="52" spans="1:9" ht="18.75" customHeight="1">
      <c r="D52" s="7"/>
    </row>
    <row r="53" spans="1:9" ht="18.75" customHeight="1">
      <c r="D53" s="7"/>
    </row>
    <row r="54" spans="1:9" ht="18.75" customHeight="1">
      <c r="D54" s="7"/>
    </row>
    <row r="56" spans="1:9" ht="18.75" customHeight="1">
      <c r="B56" s="27"/>
      <c r="E56" s="27"/>
      <c r="F56" s="27"/>
      <c r="G56" s="27"/>
    </row>
  </sheetData>
  <mergeCells count="39">
    <mergeCell ref="D50:F50"/>
    <mergeCell ref="D51:F51"/>
    <mergeCell ref="A44:G44"/>
    <mergeCell ref="F38:G38"/>
    <mergeCell ref="F39:G39"/>
    <mergeCell ref="F40:G40"/>
    <mergeCell ref="F41:G41"/>
    <mergeCell ref="F42:G42"/>
    <mergeCell ref="D49:F49"/>
    <mergeCell ref="F37:G37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A7:F7"/>
    <mergeCell ref="D1:F1"/>
    <mergeCell ref="D2:F2"/>
    <mergeCell ref="D3:F3"/>
    <mergeCell ref="A5:F5"/>
    <mergeCell ref="A6:F6"/>
  </mergeCells>
  <pageMargins left="0.2" right="0.2" top="0.24" bottom="0.24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I10" sqref="I10:I52"/>
    </sheetView>
  </sheetViews>
  <sheetFormatPr defaultColWidth="9.33203125" defaultRowHeight="18.75" customHeight="1"/>
  <cols>
    <col min="1" max="1" width="12.109375" style="33" customWidth="1"/>
    <col min="2" max="2" width="67.44140625" style="2" bestFit="1" customWidth="1"/>
    <col min="3" max="3" width="11.77734375" style="33" bestFit="1" customWidth="1"/>
    <col min="4" max="4" width="13.44140625" style="2" customWidth="1"/>
    <col min="5" max="5" width="41.44140625" style="2" bestFit="1" customWidth="1"/>
    <col min="6" max="6" width="17.44140625" style="2" customWidth="1"/>
    <col min="7" max="7" width="7.6640625" style="2" customWidth="1"/>
    <col min="8" max="8" width="16.6640625" style="2" customWidth="1"/>
    <col min="9" max="9" width="16.77734375" style="44" customWidth="1"/>
    <col min="10" max="16384" width="9.33203125" style="2"/>
  </cols>
  <sheetData>
    <row r="1" spans="1:9" s="1" customFormat="1" ht="18.75" customHeight="1">
      <c r="A1" s="37" t="s">
        <v>12</v>
      </c>
      <c r="B1" s="7"/>
      <c r="C1" s="40"/>
      <c r="D1" s="52" t="s">
        <v>14</v>
      </c>
      <c r="E1" s="52"/>
      <c r="F1" s="52"/>
      <c r="G1" s="30"/>
      <c r="I1" s="43"/>
    </row>
    <row r="2" spans="1:9" s="1" customFormat="1" ht="18.75" customHeight="1">
      <c r="A2" s="37" t="s">
        <v>13</v>
      </c>
      <c r="B2" s="7"/>
      <c r="C2" s="40"/>
      <c r="D2" s="53" t="s">
        <v>15</v>
      </c>
      <c r="E2" s="53"/>
      <c r="F2" s="53"/>
      <c r="G2" s="32"/>
      <c r="I2" s="43"/>
    </row>
    <row r="3" spans="1:9" ht="18.75" customHeight="1">
      <c r="D3" s="53" t="s">
        <v>16</v>
      </c>
      <c r="E3" s="53"/>
      <c r="F3" s="53"/>
      <c r="G3" s="31"/>
    </row>
    <row r="4" spans="1:9" ht="18.75" customHeight="1">
      <c r="E4" s="3"/>
      <c r="F4" s="3"/>
      <c r="G4" s="3"/>
    </row>
    <row r="5" spans="1:9" ht="18.75" customHeight="1">
      <c r="A5" s="56" t="s">
        <v>9</v>
      </c>
      <c r="B5" s="56"/>
      <c r="C5" s="56"/>
      <c r="D5" s="56"/>
      <c r="E5" s="56"/>
      <c r="F5" s="56"/>
      <c r="G5" s="4"/>
    </row>
    <row r="6" spans="1:9" ht="18.75" customHeight="1">
      <c r="A6" s="57" t="s">
        <v>10</v>
      </c>
      <c r="B6" s="57"/>
      <c r="C6" s="57"/>
      <c r="D6" s="57"/>
      <c r="E6" s="57"/>
      <c r="F6" s="57"/>
      <c r="G6" s="5"/>
    </row>
    <row r="7" spans="1:9" ht="18.75" customHeight="1">
      <c r="A7" s="57" t="s">
        <v>62</v>
      </c>
      <c r="B7" s="57"/>
      <c r="C7" s="57"/>
      <c r="D7" s="57"/>
      <c r="E7" s="57"/>
      <c r="F7" s="57"/>
      <c r="G7" s="5"/>
    </row>
    <row r="8" spans="1:9" ht="18.75" customHeight="1">
      <c r="A8" s="36"/>
      <c r="B8" s="6"/>
      <c r="C8" s="36"/>
      <c r="D8" s="6"/>
      <c r="E8" s="6"/>
      <c r="F8" s="6"/>
      <c r="G8" s="6"/>
    </row>
    <row r="9" spans="1:9" ht="18.75" customHeight="1">
      <c r="A9" s="37" t="s">
        <v>0</v>
      </c>
      <c r="B9" s="8"/>
      <c r="C9" s="28"/>
      <c r="D9" s="8"/>
      <c r="E9" s="8"/>
      <c r="F9" s="8"/>
      <c r="G9" s="8"/>
    </row>
    <row r="10" spans="1:9" ht="18.75" customHeight="1">
      <c r="A10" s="10" t="s">
        <v>65</v>
      </c>
      <c r="B10" s="8"/>
      <c r="C10" s="28" t="s">
        <v>1</v>
      </c>
      <c r="D10" s="10" t="s">
        <v>2</v>
      </c>
      <c r="F10" s="41" t="s">
        <v>63</v>
      </c>
      <c r="G10" s="8" t="s">
        <v>3</v>
      </c>
    </row>
    <row r="11" spans="1:9" ht="18.75" customHeight="1">
      <c r="A11" s="10" t="s">
        <v>66</v>
      </c>
      <c r="B11" s="8"/>
      <c r="C11" s="28" t="s">
        <v>1</v>
      </c>
      <c r="D11" s="9" t="s">
        <v>4</v>
      </c>
      <c r="F11" s="42" t="s">
        <v>64</v>
      </c>
      <c r="G11" s="8" t="s">
        <v>3</v>
      </c>
    </row>
    <row r="12" spans="1:9" ht="18.75" customHeight="1">
      <c r="A12" s="10" t="s">
        <v>11</v>
      </c>
      <c r="B12" s="8"/>
      <c r="C12" s="28" t="s">
        <v>1</v>
      </c>
      <c r="E12" s="8"/>
      <c r="F12" s="8"/>
      <c r="G12" s="8"/>
    </row>
    <row r="13" spans="1:9" ht="18.75" customHeight="1">
      <c r="A13" s="37" t="s">
        <v>5</v>
      </c>
      <c r="B13" s="8"/>
      <c r="C13" s="28"/>
      <c r="D13" s="8"/>
      <c r="E13" s="8"/>
      <c r="G13" s="12" t="s">
        <v>61</v>
      </c>
    </row>
    <row r="14" spans="1:9" ht="87" customHeight="1">
      <c r="A14" s="14" t="s">
        <v>21</v>
      </c>
      <c r="B14" s="13" t="s">
        <v>22</v>
      </c>
      <c r="C14" s="14" t="s">
        <v>23</v>
      </c>
      <c r="D14" s="14" t="s">
        <v>6</v>
      </c>
      <c r="E14" s="14" t="s">
        <v>7</v>
      </c>
      <c r="F14" s="58" t="s">
        <v>8</v>
      </c>
      <c r="G14" s="59"/>
    </row>
    <row r="15" spans="1:9" ht="16.8">
      <c r="A15" s="13" t="s">
        <v>24</v>
      </c>
      <c r="B15" s="34" t="s">
        <v>25</v>
      </c>
      <c r="C15" s="17">
        <v>10</v>
      </c>
      <c r="D15" s="16"/>
      <c r="E15" s="15" t="s">
        <v>80</v>
      </c>
      <c r="F15" s="54"/>
      <c r="G15" s="55"/>
    </row>
    <row r="16" spans="1:9" ht="18.75" customHeight="1">
      <c r="A16" s="13" t="s">
        <v>26</v>
      </c>
      <c r="B16" s="15" t="s">
        <v>27</v>
      </c>
      <c r="C16" s="17"/>
      <c r="D16" s="16"/>
      <c r="E16" s="15"/>
      <c r="F16" s="54"/>
      <c r="G16" s="55"/>
    </row>
    <row r="17" spans="1:9" ht="18.75" customHeight="1">
      <c r="A17" s="17">
        <v>2.1</v>
      </c>
      <c r="B17" s="16" t="s">
        <v>28</v>
      </c>
      <c r="C17" s="17">
        <v>22</v>
      </c>
      <c r="D17" s="16"/>
      <c r="E17" s="16" t="s">
        <v>67</v>
      </c>
      <c r="F17" s="54"/>
      <c r="G17" s="55"/>
    </row>
    <row r="18" spans="1:9" ht="66.75" customHeight="1">
      <c r="A18" s="17">
        <v>2.2000000000000002</v>
      </c>
      <c r="B18" s="16" t="s">
        <v>29</v>
      </c>
      <c r="C18" s="17">
        <v>23</v>
      </c>
      <c r="D18" s="16"/>
      <c r="E18" s="16"/>
      <c r="F18" s="60" t="s">
        <v>81</v>
      </c>
      <c r="G18" s="61"/>
    </row>
    <row r="19" spans="1:9" ht="18.75" customHeight="1">
      <c r="A19" s="17">
        <v>2.2999999999999998</v>
      </c>
      <c r="B19" s="16" t="s">
        <v>30</v>
      </c>
      <c r="C19" s="17">
        <v>25</v>
      </c>
      <c r="D19" s="16"/>
      <c r="E19" s="16" t="s">
        <v>82</v>
      </c>
      <c r="F19" s="62" t="s">
        <v>83</v>
      </c>
      <c r="G19" s="63"/>
    </row>
    <row r="20" spans="1:9" ht="18.75" customHeight="1">
      <c r="A20" s="17"/>
      <c r="B20" s="16" t="s">
        <v>31</v>
      </c>
      <c r="C20" s="17">
        <v>25.01</v>
      </c>
      <c r="D20" s="16"/>
      <c r="E20" s="16"/>
      <c r="F20" s="54"/>
      <c r="G20" s="55"/>
    </row>
    <row r="21" spans="1:9" ht="18.75" customHeight="1">
      <c r="A21" s="17"/>
      <c r="B21" s="16" t="s">
        <v>32</v>
      </c>
      <c r="C21" s="17">
        <v>25.02</v>
      </c>
      <c r="D21" s="16"/>
      <c r="E21" s="18"/>
      <c r="F21" s="54"/>
      <c r="G21" s="55"/>
    </row>
    <row r="22" spans="1:9" ht="18.75" customHeight="1">
      <c r="A22" s="17"/>
      <c r="B22" s="15" t="s">
        <v>33</v>
      </c>
      <c r="C22" s="17"/>
      <c r="D22" s="16"/>
      <c r="E22" s="19" t="s">
        <v>84</v>
      </c>
      <c r="F22" s="54"/>
      <c r="G22" s="55"/>
    </row>
    <row r="23" spans="1:9" ht="18.75" customHeight="1">
      <c r="A23" s="17">
        <v>2.4</v>
      </c>
      <c r="B23" s="16" t="s">
        <v>34</v>
      </c>
      <c r="C23" s="17">
        <v>28</v>
      </c>
      <c r="D23" s="16"/>
      <c r="E23" s="19" t="s">
        <v>85</v>
      </c>
      <c r="F23" s="54"/>
      <c r="G23" s="55"/>
    </row>
    <row r="24" spans="1:9" ht="18.75" customHeight="1">
      <c r="A24" s="17"/>
      <c r="B24" s="39" t="s">
        <v>35</v>
      </c>
      <c r="C24" s="17" t="s">
        <v>59</v>
      </c>
      <c r="D24" s="16"/>
      <c r="E24" s="18" t="s">
        <v>85</v>
      </c>
      <c r="F24" s="54"/>
      <c r="G24" s="55"/>
    </row>
    <row r="25" spans="1:9" ht="18.75" customHeight="1">
      <c r="A25" s="17"/>
      <c r="B25" s="39" t="s">
        <v>36</v>
      </c>
      <c r="C25" s="17" t="s">
        <v>60</v>
      </c>
      <c r="D25" s="16"/>
      <c r="E25" s="18"/>
      <c r="F25" s="54"/>
      <c r="G25" s="55"/>
    </row>
    <row r="26" spans="1:9" ht="18.75" customHeight="1">
      <c r="A26" s="17">
        <v>2.5</v>
      </c>
      <c r="B26" s="16" t="s">
        <v>37</v>
      </c>
      <c r="C26" s="17">
        <v>40</v>
      </c>
      <c r="D26" s="16"/>
      <c r="E26" s="18" t="s">
        <v>86</v>
      </c>
      <c r="F26" s="62"/>
      <c r="G26" s="63"/>
    </row>
    <row r="27" spans="1:9" ht="18.75" customHeight="1">
      <c r="A27" s="17"/>
      <c r="B27" s="15" t="s">
        <v>57</v>
      </c>
      <c r="C27" s="17"/>
      <c r="D27" s="16"/>
      <c r="E27" s="19" t="s">
        <v>87</v>
      </c>
      <c r="F27" s="54"/>
      <c r="G27" s="55"/>
      <c r="I27" s="46"/>
    </row>
    <row r="28" spans="1:9" ht="18.75" customHeight="1">
      <c r="A28" s="13" t="s">
        <v>38</v>
      </c>
      <c r="B28" s="15" t="s">
        <v>39</v>
      </c>
      <c r="C28" s="17"/>
      <c r="D28" s="16"/>
      <c r="E28" s="18"/>
      <c r="F28" s="54"/>
      <c r="G28" s="55"/>
    </row>
    <row r="29" spans="1:9" ht="33.6">
      <c r="A29" s="17">
        <v>3.1</v>
      </c>
      <c r="B29" s="20" t="s">
        <v>40</v>
      </c>
      <c r="C29" s="17">
        <v>31</v>
      </c>
      <c r="D29" s="16"/>
      <c r="E29" s="19" t="s">
        <v>98</v>
      </c>
      <c r="F29" s="64" t="s">
        <v>88</v>
      </c>
      <c r="G29" s="65"/>
    </row>
    <row r="30" spans="1:9" ht="18.75" customHeight="1">
      <c r="A30" s="17">
        <v>3.2</v>
      </c>
      <c r="B30" s="20" t="s">
        <v>41</v>
      </c>
      <c r="C30" s="17">
        <v>32</v>
      </c>
      <c r="D30" s="16"/>
      <c r="E30" s="19" t="s">
        <v>89</v>
      </c>
      <c r="F30" s="54"/>
      <c r="G30" s="55"/>
    </row>
    <row r="31" spans="1:9" ht="18.75" customHeight="1">
      <c r="A31" s="17">
        <v>3.3</v>
      </c>
      <c r="B31" s="16" t="s">
        <v>42</v>
      </c>
      <c r="C31" s="17">
        <v>33</v>
      </c>
      <c r="D31" s="16"/>
      <c r="E31" s="19" t="s">
        <v>90</v>
      </c>
      <c r="F31" s="54"/>
      <c r="G31" s="55"/>
    </row>
    <row r="32" spans="1:9" ht="18.75" customHeight="1">
      <c r="A32" s="17">
        <v>3.4</v>
      </c>
      <c r="B32" s="16" t="s">
        <v>43</v>
      </c>
      <c r="C32" s="17">
        <v>34</v>
      </c>
      <c r="D32" s="16"/>
      <c r="E32" s="19" t="s">
        <v>100</v>
      </c>
      <c r="F32" s="54"/>
      <c r="G32" s="55"/>
    </row>
    <row r="33" spans="1:9" ht="18.75" customHeight="1">
      <c r="A33" s="17"/>
      <c r="B33" s="16" t="s">
        <v>44</v>
      </c>
      <c r="C33" s="17">
        <v>34.01</v>
      </c>
      <c r="D33" s="16"/>
      <c r="E33" s="18"/>
      <c r="F33" s="54"/>
      <c r="G33" s="55"/>
    </row>
    <row r="34" spans="1:9" ht="18.75" customHeight="1">
      <c r="A34" s="17"/>
      <c r="B34" s="16" t="s">
        <v>45</v>
      </c>
      <c r="C34" s="17">
        <v>34.020000000000003</v>
      </c>
      <c r="D34" s="16"/>
      <c r="E34" s="18"/>
      <c r="F34" s="54"/>
      <c r="G34" s="55"/>
    </row>
    <row r="35" spans="1:9" ht="19.5" customHeight="1">
      <c r="A35" s="17"/>
      <c r="B35" s="20" t="s">
        <v>46</v>
      </c>
      <c r="C35" s="17">
        <v>34.03</v>
      </c>
      <c r="D35" s="16"/>
      <c r="E35" s="18"/>
      <c r="F35" s="54"/>
      <c r="G35" s="55"/>
    </row>
    <row r="36" spans="1:9" ht="18.75" customHeight="1">
      <c r="A36" s="17">
        <v>3.5</v>
      </c>
      <c r="B36" s="16" t="s">
        <v>47</v>
      </c>
      <c r="C36" s="17">
        <v>37</v>
      </c>
      <c r="D36" s="16"/>
      <c r="E36" s="19" t="s">
        <v>99</v>
      </c>
      <c r="F36" s="54"/>
      <c r="G36" s="55"/>
      <c r="H36" s="21"/>
      <c r="I36" s="22"/>
    </row>
    <row r="37" spans="1:9" ht="18.75" customHeight="1">
      <c r="A37" s="17"/>
      <c r="B37" s="15" t="s">
        <v>48</v>
      </c>
      <c r="C37" s="17"/>
      <c r="D37" s="16"/>
      <c r="E37" s="19" t="s">
        <v>91</v>
      </c>
      <c r="F37" s="54"/>
      <c r="G37" s="55"/>
      <c r="H37" s="21"/>
      <c r="I37" s="47"/>
    </row>
    <row r="38" spans="1:9" ht="18.75" customHeight="1">
      <c r="A38" s="17">
        <v>3.6</v>
      </c>
      <c r="B38" s="16" t="s">
        <v>49</v>
      </c>
      <c r="C38" s="17">
        <v>39</v>
      </c>
      <c r="D38" s="16"/>
      <c r="E38" s="19" t="s">
        <v>92</v>
      </c>
      <c r="F38" s="54"/>
      <c r="G38" s="55"/>
    </row>
    <row r="39" spans="1:9" ht="18.75" customHeight="1">
      <c r="A39" s="17">
        <v>3.7</v>
      </c>
      <c r="B39" s="16" t="s">
        <v>50</v>
      </c>
      <c r="C39" s="17">
        <v>42</v>
      </c>
      <c r="D39" s="16"/>
      <c r="E39" s="18" t="s">
        <v>93</v>
      </c>
      <c r="F39" s="62" t="s">
        <v>83</v>
      </c>
      <c r="G39" s="63"/>
      <c r="I39" s="23"/>
    </row>
    <row r="40" spans="1:9" ht="18.75" customHeight="1">
      <c r="A40" s="17"/>
      <c r="B40" s="15" t="s">
        <v>51</v>
      </c>
      <c r="C40" s="17"/>
      <c r="D40" s="16"/>
      <c r="E40" s="19" t="s">
        <v>94</v>
      </c>
      <c r="F40" s="54"/>
      <c r="G40" s="55"/>
    </row>
    <row r="41" spans="1:9" ht="33.6">
      <c r="A41" s="13" t="s">
        <v>52</v>
      </c>
      <c r="B41" s="34" t="s">
        <v>53</v>
      </c>
      <c r="C41" s="17">
        <v>50</v>
      </c>
      <c r="D41" s="16"/>
      <c r="E41" s="19" t="s">
        <v>95</v>
      </c>
      <c r="F41" s="54"/>
      <c r="G41" s="55"/>
    </row>
    <row r="42" spans="1:9" ht="36" customHeight="1">
      <c r="A42" s="13" t="s">
        <v>54</v>
      </c>
      <c r="B42" s="34" t="s">
        <v>55</v>
      </c>
      <c r="C42" s="17">
        <v>70</v>
      </c>
      <c r="D42" s="16"/>
      <c r="E42" s="18" t="s">
        <v>96</v>
      </c>
      <c r="F42" s="62" t="s">
        <v>97</v>
      </c>
      <c r="G42" s="63"/>
    </row>
    <row r="43" spans="1:9" ht="16.8">
      <c r="A43" s="38"/>
      <c r="B43" s="48"/>
      <c r="C43" s="25"/>
      <c r="D43" s="24"/>
      <c r="E43" s="26"/>
      <c r="F43" s="49"/>
      <c r="G43" s="49"/>
    </row>
    <row r="44" spans="1:9" ht="72" customHeight="1">
      <c r="A44" s="66" t="s">
        <v>101</v>
      </c>
      <c r="B44" s="67"/>
      <c r="C44" s="67"/>
      <c r="D44" s="67"/>
      <c r="E44" s="67"/>
      <c r="F44" s="67"/>
      <c r="G44" s="67"/>
    </row>
    <row r="45" spans="1:9" ht="16.8">
      <c r="A45" s="38"/>
      <c r="B45" s="48"/>
      <c r="C45" s="25"/>
      <c r="D45" s="24"/>
      <c r="E45" s="26"/>
      <c r="F45" s="49"/>
      <c r="G45" s="49"/>
    </row>
    <row r="46" spans="1:9" ht="16.8">
      <c r="A46" s="38"/>
      <c r="B46" s="24"/>
      <c r="C46" s="25"/>
      <c r="D46" s="24"/>
      <c r="E46" s="26"/>
      <c r="F46" s="25"/>
      <c r="G46" s="25"/>
    </row>
    <row r="47" spans="1:9" ht="18.75" customHeight="1">
      <c r="A47" s="37" t="s">
        <v>58</v>
      </c>
      <c r="B47" s="8"/>
      <c r="C47" s="28"/>
      <c r="D47" s="8"/>
      <c r="E47" s="8"/>
      <c r="F47" s="8"/>
      <c r="G47" s="8"/>
    </row>
    <row r="48" spans="1:9" ht="18.75" customHeight="1">
      <c r="A48" s="40"/>
      <c r="B48" s="8"/>
      <c r="C48" s="28"/>
      <c r="D48" s="8"/>
      <c r="E48" s="8"/>
      <c r="F48" s="8"/>
      <c r="G48" s="8"/>
    </row>
    <row r="49" spans="1:9" s="8" customFormat="1" ht="18.75" customHeight="1">
      <c r="A49" s="40"/>
      <c r="C49" s="28"/>
      <c r="D49" s="50" t="s">
        <v>56</v>
      </c>
      <c r="E49" s="50"/>
      <c r="F49" s="50"/>
      <c r="I49" s="45"/>
    </row>
    <row r="50" spans="1:9" s="8" customFormat="1" ht="18.75" customHeight="1">
      <c r="A50" s="28"/>
      <c r="B50" s="7" t="s">
        <v>19</v>
      </c>
      <c r="C50" s="28"/>
      <c r="D50" s="51" t="s">
        <v>17</v>
      </c>
      <c r="E50" s="51"/>
      <c r="F50" s="51"/>
      <c r="G50" s="7"/>
      <c r="I50" s="45"/>
    </row>
    <row r="51" spans="1:9" s="8" customFormat="1" ht="18.75" customHeight="1">
      <c r="A51" s="28"/>
      <c r="B51" s="29" t="s">
        <v>20</v>
      </c>
      <c r="C51" s="28"/>
      <c r="D51" s="50" t="s">
        <v>18</v>
      </c>
      <c r="E51" s="50"/>
      <c r="F51" s="50"/>
      <c r="G51" s="29"/>
      <c r="I51" s="45"/>
    </row>
    <row r="52" spans="1:9" ht="18.75" customHeight="1">
      <c r="D52" s="7"/>
    </row>
    <row r="53" spans="1:9" ht="18.75" customHeight="1">
      <c r="D53" s="7"/>
    </row>
    <row r="54" spans="1:9" ht="18.75" customHeight="1">
      <c r="D54" s="7"/>
    </row>
    <row r="56" spans="1:9" ht="18.75" customHeight="1">
      <c r="B56" s="27"/>
      <c r="E56" s="27"/>
      <c r="F56" s="27"/>
      <c r="G56" s="27"/>
    </row>
  </sheetData>
  <mergeCells count="39">
    <mergeCell ref="D49:F49"/>
    <mergeCell ref="D50:F50"/>
    <mergeCell ref="D51:F51"/>
    <mergeCell ref="F38:G38"/>
    <mergeCell ref="F39:G39"/>
    <mergeCell ref="F40:G40"/>
    <mergeCell ref="F41:G41"/>
    <mergeCell ref="F42:G42"/>
    <mergeCell ref="A44:G44"/>
    <mergeCell ref="F37:G37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A7:F7"/>
    <mergeCell ref="D1:F1"/>
    <mergeCell ref="D2:F2"/>
    <mergeCell ref="D3:F3"/>
    <mergeCell ref="A5:F5"/>
    <mergeCell ref="A6:F6"/>
  </mergeCells>
  <pageMargins left="0.2" right="0.2" top="0.24" bottom="0.24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 </vt:lpstr>
      <vt:lpstr>chi Sa</vt:lpstr>
      <vt:lpstr>Mau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An_Lam</dc:creator>
  <cp:lastModifiedBy>ThanhTran</cp:lastModifiedBy>
  <cp:lastPrinted>2021-11-02T08:06:46Z</cp:lastPrinted>
  <dcterms:created xsi:type="dcterms:W3CDTF">2021-10-31T03:05:33Z</dcterms:created>
  <dcterms:modified xsi:type="dcterms:W3CDTF">2021-11-03T02:37:21Z</dcterms:modified>
</cp:coreProperties>
</file>