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30" windowWidth="15255" windowHeight="7935"/>
  </bookViews>
  <sheets>
    <sheet name="Thông số" sheetId="1" r:id="rId1"/>
  </sheets>
  <calcPr calcId="145621"/>
</workbook>
</file>

<file path=xl/calcChain.xml><?xml version="1.0" encoding="utf-8"?>
<calcChain xmlns="http://schemas.openxmlformats.org/spreadsheetml/2006/main">
  <c r="H72" i="1" l="1"/>
  <c r="G72" i="1" s="1"/>
  <c r="F72" i="1" s="1"/>
  <c r="E72" i="1" s="1"/>
  <c r="D72" i="1" s="1"/>
  <c r="J72" i="1"/>
  <c r="K72" i="1" s="1"/>
  <c r="L72" i="1" s="1"/>
  <c r="M72" i="1" s="1"/>
  <c r="N72" i="1" s="1"/>
  <c r="O72" i="1" s="1"/>
  <c r="P72" i="1" s="1"/>
  <c r="Q72" i="1" s="1"/>
  <c r="J71" i="1"/>
  <c r="K71" i="1" s="1"/>
  <c r="L71" i="1" s="1"/>
  <c r="M71" i="1" s="1"/>
  <c r="N71" i="1" s="1"/>
  <c r="O71" i="1" s="1"/>
  <c r="P71" i="1" s="1"/>
  <c r="Q71" i="1" s="1"/>
  <c r="H71" i="1"/>
  <c r="G71" i="1" s="1"/>
  <c r="F71" i="1" s="1"/>
  <c r="E71" i="1" s="1"/>
  <c r="D71" i="1" s="1"/>
  <c r="J76" i="1"/>
  <c r="K76" i="1" s="1"/>
  <c r="L76" i="1" s="1"/>
  <c r="M76" i="1" s="1"/>
  <c r="N76" i="1" s="1"/>
  <c r="O76" i="1" s="1"/>
  <c r="P76" i="1" s="1"/>
  <c r="Q76" i="1" s="1"/>
  <c r="H76" i="1"/>
  <c r="G76" i="1" s="1"/>
  <c r="F76" i="1" s="1"/>
  <c r="E76" i="1" s="1"/>
  <c r="D76" i="1" s="1"/>
  <c r="Q75" i="1"/>
  <c r="D75" i="1"/>
  <c r="Q74" i="1"/>
  <c r="D74" i="1"/>
  <c r="Q73" i="1"/>
  <c r="D73" i="1"/>
  <c r="J70" i="1"/>
  <c r="K70" i="1" s="1"/>
  <c r="L70" i="1" s="1"/>
  <c r="M70" i="1" s="1"/>
  <c r="N70" i="1" s="1"/>
  <c r="O70" i="1" s="1"/>
  <c r="P70" i="1" s="1"/>
  <c r="Q70" i="1" s="1"/>
  <c r="H70" i="1"/>
  <c r="G70" i="1" s="1"/>
  <c r="F70" i="1" s="1"/>
  <c r="E70" i="1" s="1"/>
  <c r="D70" i="1" s="1"/>
  <c r="J69" i="1"/>
  <c r="K69" i="1" s="1"/>
  <c r="L69" i="1" s="1"/>
  <c r="M69" i="1" s="1"/>
  <c r="N69" i="1" s="1"/>
  <c r="O69" i="1" s="1"/>
  <c r="P69" i="1" s="1"/>
  <c r="Q69" i="1" s="1"/>
  <c r="H69" i="1"/>
  <c r="G69" i="1" s="1"/>
  <c r="F69" i="1" s="1"/>
  <c r="E69" i="1" s="1"/>
  <c r="D69" i="1" s="1"/>
  <c r="J68" i="1"/>
  <c r="K68" i="1" s="1"/>
  <c r="L68" i="1" s="1"/>
  <c r="M68" i="1" s="1"/>
  <c r="N68" i="1" s="1"/>
  <c r="O68" i="1" s="1"/>
  <c r="P68" i="1" s="1"/>
  <c r="Q68" i="1" s="1"/>
  <c r="H68" i="1"/>
  <c r="G68" i="1" s="1"/>
  <c r="F68" i="1" s="1"/>
  <c r="E68" i="1" s="1"/>
  <c r="D68" i="1" s="1"/>
  <c r="G35" i="1"/>
  <c r="F35" i="1" s="1"/>
  <c r="E35" i="1" s="1"/>
  <c r="D35" i="1" s="1"/>
  <c r="I35" i="1"/>
  <c r="J35" i="1" s="1"/>
  <c r="K35" i="1" s="1"/>
  <c r="L35" i="1" s="1"/>
  <c r="I33" i="1"/>
  <c r="J33" i="1" s="1"/>
  <c r="K33" i="1" s="1"/>
  <c r="L33" i="1" s="1"/>
  <c r="G33" i="1"/>
  <c r="F33" i="1" s="1"/>
  <c r="E33" i="1" s="1"/>
  <c r="D33" i="1" s="1"/>
  <c r="I34" i="1"/>
  <c r="J34" i="1" s="1"/>
  <c r="K34" i="1" s="1"/>
  <c r="L34" i="1" s="1"/>
  <c r="G34" i="1"/>
  <c r="F34" i="1" s="1"/>
  <c r="I31" i="1"/>
  <c r="J31" i="1" s="1"/>
  <c r="K31" i="1" s="1"/>
  <c r="L31" i="1" s="1"/>
  <c r="G31" i="1"/>
  <c r="F31" i="1" s="1"/>
  <c r="E31" i="1" s="1"/>
  <c r="D31" i="1" s="1"/>
  <c r="I30" i="1"/>
  <c r="J30" i="1" s="1"/>
  <c r="K30" i="1" s="1"/>
  <c r="L30" i="1" s="1"/>
  <c r="G30" i="1"/>
  <c r="F30" i="1" s="1"/>
  <c r="E30" i="1" s="1"/>
  <c r="D30" i="1" s="1"/>
  <c r="I29" i="1"/>
  <c r="J29" i="1" s="1"/>
  <c r="K29" i="1" s="1"/>
  <c r="L29" i="1" s="1"/>
  <c r="G29" i="1"/>
  <c r="F29" i="1" s="1"/>
  <c r="E29" i="1" s="1"/>
  <c r="D29" i="1" s="1"/>
  <c r="I28" i="1"/>
  <c r="J28" i="1" s="1"/>
  <c r="K28" i="1" s="1"/>
  <c r="L28" i="1" s="1"/>
  <c r="G28" i="1"/>
  <c r="F28" i="1" s="1"/>
  <c r="E28" i="1" s="1"/>
  <c r="G11" i="1" l="1"/>
  <c r="F11" i="1" s="1"/>
  <c r="I11" i="1"/>
  <c r="J11" i="1" s="1"/>
  <c r="K11" i="1" s="1"/>
  <c r="L11" i="1" s="1"/>
  <c r="G6" i="1"/>
  <c r="F6" i="1" s="1"/>
  <c r="E6" i="1" s="1"/>
  <c r="D6" i="1" s="1"/>
  <c r="G7" i="1"/>
  <c r="G8" i="1"/>
  <c r="F8" i="1" s="1"/>
  <c r="E8" i="1" s="1"/>
  <c r="D8" i="1" s="1"/>
  <c r="I6" i="1"/>
  <c r="J6" i="1" s="1"/>
  <c r="K6" i="1" s="1"/>
  <c r="L6" i="1" s="1"/>
  <c r="I8" i="1"/>
  <c r="J8" i="1" s="1"/>
  <c r="K8" i="1" s="1"/>
  <c r="L8" i="1" s="1"/>
  <c r="I7" i="1"/>
  <c r="J7" i="1" s="1"/>
  <c r="K7" i="1" s="1"/>
  <c r="L7" i="1" s="1"/>
  <c r="H52" i="1"/>
  <c r="G52" i="1" s="1"/>
  <c r="F52" i="1" s="1"/>
  <c r="E52" i="1" s="1"/>
  <c r="D52" i="1" s="1"/>
  <c r="J52" i="1"/>
  <c r="K52" i="1" s="1"/>
  <c r="L52" i="1" s="1"/>
  <c r="M52" i="1" s="1"/>
  <c r="N52" i="1" s="1"/>
  <c r="O52" i="1" s="1"/>
  <c r="P52" i="1" s="1"/>
  <c r="Q52" i="1" s="1"/>
  <c r="R52" i="1" s="1"/>
  <c r="Q56" i="1"/>
  <c r="R56" i="1" s="1"/>
  <c r="D56" i="1"/>
  <c r="Q55" i="1"/>
  <c r="R55" i="1" s="1"/>
  <c r="D55" i="1"/>
  <c r="Q54" i="1"/>
  <c r="R54" i="1" s="1"/>
  <c r="D54" i="1"/>
  <c r="D51" i="1"/>
  <c r="D50" i="1"/>
  <c r="J49" i="1"/>
  <c r="K49" i="1" s="1"/>
  <c r="L49" i="1" s="1"/>
  <c r="M49" i="1" s="1"/>
  <c r="N49" i="1" s="1"/>
  <c r="O49" i="1" s="1"/>
  <c r="P49" i="1" s="1"/>
  <c r="Q49" i="1" s="1"/>
  <c r="R49" i="1" s="1"/>
  <c r="H49" i="1"/>
  <c r="G49" i="1" s="1"/>
  <c r="F49" i="1" s="1"/>
  <c r="E49" i="1" s="1"/>
  <c r="D49" i="1" s="1"/>
  <c r="G10" i="1"/>
  <c r="F10" i="1" s="1"/>
  <c r="E10" i="1" s="1"/>
  <c r="I10" i="1"/>
  <c r="J10" i="1" s="1"/>
  <c r="K10" i="1" s="1"/>
  <c r="L10" i="1" s="1"/>
  <c r="I5" i="1"/>
  <c r="F7" i="1" l="1"/>
  <c r="E7" i="1" s="1"/>
  <c r="D7" i="1" s="1"/>
  <c r="G5" i="1"/>
  <c r="F5" i="1" s="1"/>
  <c r="E5" i="1" s="1"/>
  <c r="J5" i="1"/>
  <c r="K5" i="1" s="1"/>
  <c r="L5" i="1" s="1"/>
</calcChain>
</file>

<file path=xl/sharedStrings.xml><?xml version="1.0" encoding="utf-8"?>
<sst xmlns="http://schemas.openxmlformats.org/spreadsheetml/2006/main" count="288" uniqueCount="120">
  <si>
    <t>A</t>
  </si>
  <si>
    <t>B</t>
  </si>
  <si>
    <t>1</t>
  </si>
  <si>
    <t>D</t>
  </si>
  <si>
    <t>E</t>
  </si>
  <si>
    <t>0.2</t>
  </si>
  <si>
    <t>K</t>
  </si>
  <si>
    <t>G</t>
  </si>
  <si>
    <t xml:space="preserve"> +/ -</t>
  </si>
  <si>
    <t>0.5</t>
  </si>
  <si>
    <t>C</t>
  </si>
  <si>
    <t>NGANG VAI</t>
  </si>
  <si>
    <t>42</t>
  </si>
  <si>
    <t>43</t>
  </si>
  <si>
    <t>44</t>
  </si>
  <si>
    <t>45</t>
  </si>
  <si>
    <t>46</t>
  </si>
  <si>
    <t>47</t>
  </si>
  <si>
    <t>48</t>
  </si>
  <si>
    <t>49</t>
  </si>
  <si>
    <t>62</t>
  </si>
  <si>
    <t>F</t>
  </si>
  <si>
    <t>24.5</t>
  </si>
  <si>
    <t>26</t>
  </si>
  <si>
    <t>27</t>
  </si>
  <si>
    <t>0</t>
  </si>
  <si>
    <t>7</t>
  </si>
  <si>
    <t>H</t>
  </si>
  <si>
    <t>38</t>
  </si>
  <si>
    <t>39</t>
  </si>
  <si>
    <t>40</t>
  </si>
  <si>
    <t>41</t>
  </si>
  <si>
    <t>I</t>
  </si>
  <si>
    <t>L</t>
  </si>
  <si>
    <t>8</t>
  </si>
  <si>
    <t>M</t>
  </si>
  <si>
    <t>19</t>
  </si>
  <si>
    <t>19.5</t>
  </si>
  <si>
    <t>20.5</t>
  </si>
  <si>
    <t>N</t>
  </si>
  <si>
    <t>6.5</t>
  </si>
  <si>
    <t>RxS</t>
  </si>
  <si>
    <t>14 x 12.5</t>
  </si>
  <si>
    <t>PxTxV</t>
  </si>
  <si>
    <t>15 x 2.5 x 3.5</t>
  </si>
  <si>
    <t>J</t>
  </si>
  <si>
    <t>4.2</t>
  </si>
  <si>
    <t>20</t>
  </si>
  <si>
    <t>77</t>
  </si>
  <si>
    <t>3</t>
  </si>
  <si>
    <t>6</t>
  </si>
  <si>
    <t>7.5</t>
  </si>
  <si>
    <t>TO BẢN MANCHETTE</t>
  </si>
  <si>
    <t>108</t>
  </si>
  <si>
    <t>106</t>
  </si>
  <si>
    <t>98</t>
  </si>
  <si>
    <t>BẮP TAY</t>
  </si>
  <si>
    <t>37</t>
  </si>
  <si>
    <t>18.5</t>
  </si>
  <si>
    <t>61</t>
  </si>
  <si>
    <t>50</t>
  </si>
  <si>
    <t>11 / 0.7</t>
  </si>
  <si>
    <t>O</t>
  </si>
  <si>
    <t>36</t>
  </si>
  <si>
    <t>DÀI ÁO (đo giữa thân sau)</t>
  </si>
  <si>
    <t>DÀI TAY + MANCHETTE</t>
  </si>
  <si>
    <t>CỮA TAY (đo mở)</t>
  </si>
  <si>
    <t>VÒNG NGỰC (đo ngay ngã tư nách)</t>
  </si>
  <si>
    <t>VÒNG LAI ( đo 2 điểm)</t>
  </si>
  <si>
    <t>VÒNG CỔ (từ đầu khuy-&gt; tâm nút)</t>
  </si>
  <si>
    <t>TO BẢN LÁ CỔ</t>
  </si>
  <si>
    <t>TO BẢN CHÂN CỔ</t>
  </si>
  <si>
    <t>DÀI CẠNH LÁ CỔ</t>
  </si>
  <si>
    <t>DÀI TAY</t>
  </si>
  <si>
    <t>VÒNG EO ( đo chỗ nhỏ nhất)</t>
  </si>
  <si>
    <t>DÀI THÀNH PHẨM / TO BẢN TRỤ TAY</t>
  </si>
  <si>
    <t>VỊ TRÍ ĐO</t>
  </si>
  <si>
    <t>25</t>
  </si>
  <si>
    <t>VÒNG NGỰC</t>
  </si>
  <si>
    <t>VÒNG EO</t>
  </si>
  <si>
    <t>VÒNG LAI</t>
  </si>
  <si>
    <t>TO BẢN GIỮA LÁ CỔ</t>
  </si>
  <si>
    <t>TO BẢN GIỮA CHÂN CỔ</t>
  </si>
  <si>
    <t>DÀI ĐẦU CẠNH CỔ</t>
  </si>
  <si>
    <t>DÀI TAY (Tính cả manchette)</t>
  </si>
  <si>
    <t>DÀI MANCHETTE (Chưa cài nút)</t>
  </si>
  <si>
    <t>VÒNG CỔ (Tính từ đầu khuy đến tâm nút)</t>
  </si>
  <si>
    <t xml:space="preserve"> HẠ TÚI (Tính từ đường may vai con)</t>
  </si>
  <si>
    <t>VÀO TÚI (Tính từ mép nẹp)</t>
  </si>
  <si>
    <t>TÚI (dài x rộng)</t>
  </si>
  <si>
    <t>THÉP TAY (dài x rộng x chân trụ)</t>
  </si>
  <si>
    <t>CỬA TAY</t>
  </si>
  <si>
    <t>Chênh lệch</t>
  </si>
  <si>
    <t>Size</t>
  </si>
  <si>
    <t>+/-</t>
  </si>
  <si>
    <t>VÒNG EO (đo vị trí nhỏ nhất trên thân áo)</t>
  </si>
  <si>
    <t>Sơ mi nam dài tay</t>
  </si>
  <si>
    <t>Sơ mi nam ngắn tay</t>
  </si>
  <si>
    <t>Sơ mi nữ dài tay</t>
  </si>
  <si>
    <t>Sơ mi nữ ngắn tay</t>
  </si>
  <si>
    <t>** THÔNG SỐ ĐO TRÊN ÁO THÀNH PHẨM : ĐƠN VỊ TÍNH CM **</t>
  </si>
  <si>
    <r>
      <t>** THÔNG SỐ ĐO TRÊN ÁO THÀNH PHẨM :</t>
    </r>
    <r>
      <rPr>
        <b/>
        <sz val="18"/>
        <color indexed="60"/>
        <rFont val="Times New Roman"/>
        <family val="1"/>
      </rPr>
      <t xml:space="preserve"> ĐƠN VỊ TÍNH CM **</t>
    </r>
  </si>
  <si>
    <r>
      <t>** THÔNG SỐ ĐO TRÊN ÁO THÀNH PHẨM:</t>
    </r>
    <r>
      <rPr>
        <b/>
        <sz val="18"/>
        <color indexed="60"/>
        <rFont val="Times New Roman"/>
        <family val="1"/>
      </rPr>
      <t xml:space="preserve"> ĐƠN VỊ TÍNH CM ** </t>
    </r>
  </si>
  <si>
    <t>34=3xs</t>
  </si>
  <si>
    <t>35=2xs</t>
  </si>
  <si>
    <t>36=xs</t>
  </si>
  <si>
    <t>37=s</t>
  </si>
  <si>
    <t>38=m</t>
  </si>
  <si>
    <t>39=l</t>
  </si>
  <si>
    <t>40=xl</t>
  </si>
  <si>
    <t>41=2xl</t>
  </si>
  <si>
    <t>42=3xl</t>
  </si>
  <si>
    <t>43=4xl</t>
  </si>
  <si>
    <t>Em cảm ơn anh/chị!</t>
  </si>
  <si>
    <t>51</t>
  </si>
  <si>
    <t>+ Mặc ôm: + 5cm</t>
  </si>
  <si>
    <t>+ Mặc vừa : + 7cm</t>
  </si>
  <si>
    <t>+ Mặc thoải mái: + 9cm</t>
  </si>
  <si>
    <t>*Chú ý:Bảng thông số này được đo trên áo thành phẩm.</t>
  </si>
  <si>
    <t>- Anh/chị nên đo trên áo mà mình mặc vừa nhất rồi dựa vào đó đăng ký size.
- Nếu lấy thông số trên cơ thể thì phải cộng thêm vào các: Vòng ngưc, vòng eo, vòng lai, bắp tay (riêng phần ngang vai là không cộng)... Như sau: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</si>
</sst>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;[Red]0.0"/>
    <numFmt numFmtId="165" formatCode="0;[Red]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4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u/>
      <sz val="20"/>
      <color indexed="60"/>
      <name val="Times New Roman"/>
      <family val="1"/>
    </font>
    <font>
      <b/>
      <i/>
      <sz val="10"/>
      <name val="Times New Roman"/>
      <family val="1"/>
    </font>
    <font>
      <b/>
      <i/>
      <sz val="10"/>
      <color indexed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i/>
      <sz val="16"/>
      <name val="Times New Roman"/>
      <family val="1"/>
    </font>
    <font>
      <b/>
      <i/>
      <sz val="13"/>
      <name val="Times New Roman"/>
      <family val="1"/>
    </font>
    <font>
      <b/>
      <i/>
      <sz val="13"/>
      <color indexed="8"/>
      <name val="Times New Roman"/>
      <family val="1"/>
    </font>
    <font>
      <sz val="13"/>
      <color theme="1"/>
      <name val="Calibri"/>
      <family val="2"/>
      <scheme val="minor"/>
    </font>
    <font>
      <b/>
      <u/>
      <sz val="18"/>
      <color indexed="60"/>
      <name val="Times New Roman"/>
      <family val="1"/>
    </font>
    <font>
      <b/>
      <sz val="18"/>
      <color indexed="60"/>
      <name val="Times New Roman"/>
      <family val="1"/>
    </font>
    <font>
      <b/>
      <sz val="18"/>
      <color rgb="FFFF0000"/>
      <name val="Cambria"/>
      <family val="1"/>
      <scheme val="major"/>
    </font>
    <font>
      <b/>
      <i/>
      <sz val="18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81">
    <xf numFmtId="0" fontId="0" fillId="0" borderId="0" xfId="0"/>
    <xf numFmtId="0" fontId="5" fillId="0" borderId="1" xfId="2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7" fillId="0" borderId="0" xfId="4" applyFont="1" applyFill="1" applyBorder="1" applyAlignment="1"/>
    <xf numFmtId="0" fontId="12" fillId="0" borderId="1" xfId="4" applyFont="1" applyBorder="1" applyAlignment="1">
      <alignment horizontal="center" vertical="center"/>
    </xf>
    <xf numFmtId="49" fontId="12" fillId="0" borderId="1" xfId="4" applyNumberFormat="1" applyFont="1" applyFill="1" applyBorder="1" applyAlignment="1">
      <alignment horizontal="center" vertical="center"/>
    </xf>
    <xf numFmtId="165" fontId="10" fillId="0" borderId="1" xfId="4" applyNumberFormat="1" applyFont="1" applyBorder="1" applyAlignment="1">
      <alignment horizontal="center" vertical="center"/>
    </xf>
    <xf numFmtId="165" fontId="10" fillId="3" borderId="1" xfId="4" applyNumberFormat="1" applyFont="1" applyFill="1" applyBorder="1" applyAlignment="1">
      <alignment horizontal="center" vertical="center"/>
    </xf>
    <xf numFmtId="165" fontId="13" fillId="0" borderId="0" xfId="4" applyNumberFormat="1" applyFont="1" applyFill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49" fontId="10" fillId="3" borderId="1" xfId="4" applyNumberFormat="1" applyFont="1" applyFill="1" applyBorder="1" applyAlignment="1">
      <alignment horizontal="center" vertical="center"/>
    </xf>
    <xf numFmtId="49" fontId="10" fillId="2" borderId="1" xfId="4" applyNumberFormat="1" applyFont="1" applyFill="1" applyBorder="1" applyAlignment="1">
      <alignment horizontal="center" vertical="center"/>
    </xf>
    <xf numFmtId="49" fontId="10" fillId="0" borderId="1" xfId="4" applyNumberFormat="1" applyFont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164" fontId="10" fillId="0" borderId="1" xfId="4" applyNumberFormat="1" applyFont="1" applyBorder="1" applyAlignment="1">
      <alignment horizontal="center" vertical="center"/>
    </xf>
    <xf numFmtId="49" fontId="13" fillId="0" borderId="0" xfId="4" applyNumberFormat="1" applyFont="1" applyFill="1" applyBorder="1" applyAlignment="1">
      <alignment vertical="center" wrapText="1"/>
    </xf>
    <xf numFmtId="49" fontId="13" fillId="2" borderId="0" xfId="4" applyNumberFormat="1" applyFont="1" applyFill="1" applyBorder="1" applyAlignment="1">
      <alignment vertical="center"/>
    </xf>
    <xf numFmtId="0" fontId="13" fillId="0" borderId="0" xfId="4" applyFont="1" applyBorder="1" applyAlignment="1">
      <alignment horizontal="center" vertical="center"/>
    </xf>
    <xf numFmtId="49" fontId="13" fillId="0" borderId="0" xfId="4" applyNumberFormat="1" applyFont="1" applyBorder="1" applyAlignment="1">
      <alignment vertical="center"/>
    </xf>
    <xf numFmtId="49" fontId="10" fillId="0" borderId="1" xfId="4" applyNumberFormat="1" applyFont="1" applyFill="1" applyBorder="1" applyAlignment="1">
      <alignment horizontal="center" vertical="center"/>
    </xf>
    <xf numFmtId="0" fontId="13" fillId="0" borderId="0" xfId="4" applyFont="1" applyBorder="1" applyAlignment="1">
      <alignment vertical="center"/>
    </xf>
    <xf numFmtId="0" fontId="14" fillId="0" borderId="0" xfId="0" applyFont="1"/>
    <xf numFmtId="0" fontId="5" fillId="3" borderId="1" xfId="2" applyFont="1" applyFill="1" applyBorder="1" applyAlignment="1">
      <alignment horizontal="center" vertical="center"/>
    </xf>
    <xf numFmtId="0" fontId="18" fillId="0" borderId="0" xfId="0" applyFont="1"/>
    <xf numFmtId="0" fontId="9" fillId="3" borderId="1" xfId="4" applyFont="1" applyFill="1" applyBorder="1" applyAlignment="1">
      <alignment horizontal="center" vertical="center"/>
    </xf>
    <xf numFmtId="165" fontId="10" fillId="0" borderId="1" xfId="4" applyNumberFormat="1" applyFont="1" applyFill="1" applyBorder="1" applyAlignment="1">
      <alignment horizontal="center" vertical="center"/>
    </xf>
    <xf numFmtId="0" fontId="17" fillId="3" borderId="1" xfId="4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0" fontId="11" fillId="3" borderId="1" xfId="2" applyFont="1" applyFill="1" applyBorder="1" applyAlignment="1">
      <alignment horizontal="center" vertical="center" wrapText="1"/>
    </xf>
    <xf numFmtId="0" fontId="22" fillId="0" borderId="0" xfId="4" applyFont="1" applyFill="1" applyBorder="1" applyAlignment="1">
      <alignment horizontal="left" vertical="center"/>
    </xf>
    <xf numFmtId="49" fontId="10" fillId="0" borderId="1" xfId="4" applyNumberFormat="1" applyFont="1" applyBorder="1" applyAlignment="1">
      <alignment horizontal="center" vertical="center"/>
    </xf>
    <xf numFmtId="0" fontId="19" fillId="0" borderId="0" xfId="4" applyFont="1" applyFill="1" applyBorder="1" applyAlignment="1">
      <alignment horizontal="center"/>
    </xf>
    <xf numFmtId="0" fontId="21" fillId="0" borderId="0" xfId="0" applyFont="1" applyAlignment="1"/>
    <xf numFmtId="0" fontId="15" fillId="2" borderId="0" xfId="0" applyNumberFormat="1" applyFont="1" applyFill="1" applyBorder="1" applyAlignment="1">
      <alignment horizontal="center" vertical="center"/>
    </xf>
    <xf numFmtId="0" fontId="19" fillId="0" borderId="0" xfId="5" applyNumberFormat="1" applyFont="1" applyFill="1" applyBorder="1" applyAlignment="1">
      <alignment horizontal="center"/>
    </xf>
    <xf numFmtId="0" fontId="9" fillId="3" borderId="6" xfId="4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11" fillId="3" borderId="2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0" fontId="15" fillId="3" borderId="2" xfId="0" applyNumberFormat="1" applyFont="1" applyFill="1" applyBorder="1" applyAlignment="1">
      <alignment horizontal="center" vertical="center"/>
    </xf>
    <xf numFmtId="0" fontId="15" fillId="3" borderId="5" xfId="0" applyNumberFormat="1" applyFont="1" applyFill="1" applyBorder="1" applyAlignment="1">
      <alignment horizontal="center" vertical="center"/>
    </xf>
    <xf numFmtId="0" fontId="15" fillId="3" borderId="3" xfId="0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49" fontId="10" fillId="0" borderId="1" xfId="4" applyNumberFormat="1" applyFont="1" applyBorder="1" applyAlignment="1">
      <alignment horizontal="center" vertical="center"/>
    </xf>
    <xf numFmtId="0" fontId="19" fillId="0" borderId="0" xfId="4" applyFont="1" applyFill="1" applyBorder="1" applyAlignment="1">
      <alignment horizontal="center"/>
    </xf>
    <xf numFmtId="0" fontId="15" fillId="2" borderId="0" xfId="0" applyNumberFormat="1" applyFont="1" applyFill="1" applyBorder="1" applyAlignment="1">
      <alignment horizontal="center" vertical="center"/>
    </xf>
    <xf numFmtId="0" fontId="16" fillId="3" borderId="1" xfId="4" applyFont="1" applyFill="1" applyBorder="1" applyAlignment="1">
      <alignment horizontal="center" vertical="center"/>
    </xf>
    <xf numFmtId="49" fontId="10" fillId="0" borderId="1" xfId="4" applyNumberFormat="1" applyFont="1" applyFill="1" applyBorder="1" applyAlignment="1">
      <alignment horizontal="center" vertical="center"/>
    </xf>
    <xf numFmtId="49" fontId="10" fillId="0" borderId="2" xfId="4" applyNumberFormat="1" applyFont="1" applyBorder="1" applyAlignment="1">
      <alignment horizontal="center" vertical="center"/>
    </xf>
    <xf numFmtId="49" fontId="10" fillId="0" borderId="5" xfId="4" applyNumberFormat="1" applyFont="1" applyBorder="1" applyAlignment="1">
      <alignment horizontal="center" vertical="center"/>
    </xf>
    <xf numFmtId="49" fontId="10" fillId="0" borderId="3" xfId="4" applyNumberFormat="1" applyFont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1" xfId="5" quotePrefix="1" applyNumberFormat="1" applyFont="1" applyFill="1" applyBorder="1" applyAlignment="1">
      <alignment horizontal="center" vertical="center" wrapText="1"/>
    </xf>
    <xf numFmtId="0" fontId="8" fillId="3" borderId="2" xfId="4" quotePrefix="1" applyFont="1" applyFill="1" applyBorder="1" applyAlignment="1">
      <alignment horizontal="center" vertical="center"/>
    </xf>
    <xf numFmtId="0" fontId="8" fillId="3" borderId="3" xfId="4" quotePrefix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49" fontId="10" fillId="2" borderId="1" xfId="4" applyNumberFormat="1" applyFont="1" applyFill="1" applyBorder="1" applyAlignment="1">
      <alignment horizontal="center" vertical="center" wrapText="1"/>
    </xf>
    <xf numFmtId="0" fontId="16" fillId="3" borderId="4" xfId="4" applyFont="1" applyFill="1" applyBorder="1" applyAlignment="1">
      <alignment horizontal="center" vertical="center"/>
    </xf>
    <xf numFmtId="0" fontId="16" fillId="3" borderId="0" xfId="4" applyFont="1" applyFill="1" applyBorder="1" applyAlignment="1">
      <alignment horizontal="center" vertical="center"/>
    </xf>
    <xf numFmtId="0" fontId="16" fillId="3" borderId="2" xfId="4" quotePrefix="1" applyFont="1" applyFill="1" applyBorder="1" applyAlignment="1">
      <alignment horizontal="center" vertical="center"/>
    </xf>
    <xf numFmtId="0" fontId="16" fillId="3" borderId="3" xfId="4" quotePrefix="1" applyFont="1" applyFill="1" applyBorder="1" applyAlignment="1">
      <alignment horizontal="center" vertical="center"/>
    </xf>
    <xf numFmtId="49" fontId="10" fillId="2" borderId="2" xfId="4" applyNumberFormat="1" applyFont="1" applyFill="1" applyBorder="1" applyAlignment="1">
      <alignment horizontal="center" vertical="center" wrapText="1"/>
    </xf>
    <xf numFmtId="49" fontId="10" fillId="2" borderId="5" xfId="4" applyNumberFormat="1" applyFont="1" applyFill="1" applyBorder="1" applyAlignment="1">
      <alignment horizontal="center" vertical="center" wrapText="1"/>
    </xf>
    <xf numFmtId="49" fontId="10" fillId="2" borderId="3" xfId="4" applyNumberFormat="1" applyFont="1" applyFill="1" applyBorder="1" applyAlignment="1">
      <alignment horizontal="center" vertical="center" wrapText="1"/>
    </xf>
    <xf numFmtId="49" fontId="10" fillId="2" borderId="2" xfId="4" applyNumberFormat="1" applyFont="1" applyFill="1" applyBorder="1" applyAlignment="1">
      <alignment horizontal="center" vertical="center"/>
    </xf>
    <xf numFmtId="49" fontId="10" fillId="2" borderId="5" xfId="4" applyNumberFormat="1" applyFont="1" applyFill="1" applyBorder="1" applyAlignment="1">
      <alignment horizontal="center" vertical="center"/>
    </xf>
    <xf numFmtId="49" fontId="10" fillId="2" borderId="3" xfId="4" applyNumberFormat="1" applyFont="1" applyFill="1" applyBorder="1" applyAlignment="1">
      <alignment horizontal="center" vertical="center"/>
    </xf>
    <xf numFmtId="0" fontId="21" fillId="0" borderId="0" xfId="0" quotePrefix="1" applyFont="1" applyBorder="1" applyAlignment="1">
      <alignment horizontal="left" vertical="center" wrapText="1"/>
    </xf>
    <xf numFmtId="0" fontId="21" fillId="0" borderId="4" xfId="0" quotePrefix="1" applyFont="1" applyBorder="1" applyAlignment="1">
      <alignment horizontal="left" vertical="center" wrapText="1"/>
    </xf>
    <xf numFmtId="0" fontId="21" fillId="0" borderId="0" xfId="0" applyFont="1" applyAlignment="1">
      <alignment horizontal="left"/>
    </xf>
  </cellXfs>
  <cellStyles count="8">
    <cellStyle name="Comma 2 2" xfId="1"/>
    <cellStyle name="Normal" xfId="0" builtinId="0"/>
    <cellStyle name="Normal 3" xfId="4"/>
    <cellStyle name="Normal 4" xfId="5"/>
    <cellStyle name="Normal 5" xfId="6"/>
    <cellStyle name="Normal 6" xfId="2"/>
    <cellStyle name="Normal 7" xfId="3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tabSelected="1" topLeftCell="C1" zoomScale="85" zoomScaleNormal="85" workbookViewId="0">
      <selection activeCell="U16" sqref="U16"/>
    </sheetView>
  </sheetViews>
  <sheetFormatPr defaultRowHeight="15" x14ac:dyDescent="0.25"/>
  <cols>
    <col min="1" max="1" width="34.7109375" style="25" customWidth="1"/>
    <col min="2" max="2" width="7.5703125" style="25" customWidth="1"/>
    <col min="3" max="3" width="6.5703125" style="25" customWidth="1"/>
    <col min="4" max="4" width="8.7109375" style="25" customWidth="1"/>
    <col min="5" max="5" width="8.42578125" style="25" customWidth="1"/>
    <col min="6" max="6" width="10" style="25" customWidth="1"/>
    <col min="7" max="7" width="9.28515625" style="25" customWidth="1"/>
    <col min="8" max="9" width="7.85546875" style="25" customWidth="1"/>
    <col min="10" max="10" width="8.28515625" style="25" customWidth="1"/>
    <col min="11" max="11" width="7.42578125" style="25" customWidth="1"/>
    <col min="12" max="12" width="7.28515625" style="25" customWidth="1"/>
    <col min="13" max="13" width="9.140625" style="25" customWidth="1"/>
    <col min="14" max="14" width="8.42578125" style="25" customWidth="1"/>
    <col min="15" max="15" width="8.7109375" customWidth="1"/>
    <col min="16" max="16" width="8.42578125" customWidth="1"/>
    <col min="17" max="18" width="6.5703125" customWidth="1"/>
    <col min="22" max="24" width="9.140625" customWidth="1"/>
  </cols>
  <sheetData>
    <row r="1" spans="1:25" ht="35.25" customHeight="1" x14ac:dyDescent="0.35">
      <c r="A1" s="53" t="s">
        <v>102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35"/>
      <c r="N1" s="7"/>
    </row>
    <row r="2" spans="1:25" ht="33" customHeight="1" x14ac:dyDescent="0.3">
      <c r="A2" s="54" t="s">
        <v>96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2"/>
      <c r="M2" s="2"/>
      <c r="N2" s="80" t="s">
        <v>118</v>
      </c>
      <c r="O2" s="80"/>
      <c r="P2" s="80"/>
      <c r="Q2" s="80"/>
      <c r="R2" s="80"/>
      <c r="S2" s="80"/>
      <c r="T2" s="80"/>
      <c r="U2" s="80"/>
      <c r="V2" s="80"/>
      <c r="W2" s="80"/>
      <c r="X2" s="80"/>
      <c r="Y2" s="36"/>
    </row>
    <row r="3" spans="1:25" ht="17.25" customHeight="1" x14ac:dyDescent="0.25">
      <c r="A3" s="55" t="s">
        <v>76</v>
      </c>
      <c r="B3" s="55" t="s">
        <v>92</v>
      </c>
      <c r="C3" s="55"/>
      <c r="D3" s="68" t="s">
        <v>93</v>
      </c>
      <c r="E3" s="69"/>
      <c r="F3" s="69"/>
      <c r="G3" s="69"/>
      <c r="H3" s="69"/>
      <c r="I3" s="69"/>
      <c r="J3" s="69"/>
      <c r="K3" s="69"/>
      <c r="L3" s="69"/>
      <c r="M3" s="69"/>
      <c r="N3" s="78" t="s">
        <v>119</v>
      </c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5" s="27" customFormat="1" ht="22.5" customHeight="1" x14ac:dyDescent="0.3">
      <c r="A4" s="55"/>
      <c r="B4" s="70" t="s">
        <v>8</v>
      </c>
      <c r="C4" s="71"/>
      <c r="D4" s="30">
        <v>36</v>
      </c>
      <c r="E4" s="30">
        <v>37</v>
      </c>
      <c r="F4" s="30">
        <v>38</v>
      </c>
      <c r="G4" s="30">
        <v>39</v>
      </c>
      <c r="H4" s="30">
        <v>40</v>
      </c>
      <c r="I4" s="30">
        <v>41</v>
      </c>
      <c r="J4" s="30">
        <v>42</v>
      </c>
      <c r="K4" s="30">
        <v>43</v>
      </c>
      <c r="L4" s="30">
        <v>44</v>
      </c>
      <c r="M4" s="30">
        <v>45</v>
      </c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5" s="3" customFormat="1" ht="15.75" customHeight="1" x14ac:dyDescent="0.25">
      <c r="A5" s="31" t="s">
        <v>64</v>
      </c>
      <c r="B5" s="8" t="s">
        <v>0</v>
      </c>
      <c r="C5" s="9" t="s">
        <v>9</v>
      </c>
      <c r="D5" s="29">
        <v>75</v>
      </c>
      <c r="E5" s="29">
        <f>+F5</f>
        <v>76</v>
      </c>
      <c r="F5" s="10">
        <f>+G5</f>
        <v>76</v>
      </c>
      <c r="G5" s="10">
        <f>H5-1</f>
        <v>76</v>
      </c>
      <c r="H5" s="11" t="s">
        <v>48</v>
      </c>
      <c r="I5" s="10" t="str">
        <f>+H5</f>
        <v>77</v>
      </c>
      <c r="J5" s="10">
        <f t="shared" ref="J5:L5" si="0">I5+1</f>
        <v>78</v>
      </c>
      <c r="K5" s="10">
        <f t="shared" si="0"/>
        <v>79</v>
      </c>
      <c r="L5" s="10">
        <f t="shared" si="0"/>
        <v>80</v>
      </c>
      <c r="M5" s="10">
        <v>81</v>
      </c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6" spans="1:25" s="3" customFormat="1" ht="22.5" customHeight="1" x14ac:dyDescent="0.25">
      <c r="A6" s="31" t="s">
        <v>78</v>
      </c>
      <c r="B6" s="13" t="s">
        <v>1</v>
      </c>
      <c r="C6" s="9" t="s">
        <v>2</v>
      </c>
      <c r="D6" s="29">
        <f>+E6-2</f>
        <v>94</v>
      </c>
      <c r="E6" s="29">
        <f>+F6-2</f>
        <v>96</v>
      </c>
      <c r="F6" s="10">
        <f t="shared" ref="F6:G7" si="1">G6-4</f>
        <v>98</v>
      </c>
      <c r="G6" s="10">
        <f t="shared" si="1"/>
        <v>102</v>
      </c>
      <c r="H6" s="14" t="s">
        <v>54</v>
      </c>
      <c r="I6" s="10">
        <f>+H6+4</f>
        <v>110</v>
      </c>
      <c r="J6" s="10">
        <f t="shared" ref="J6:L8" si="2">+I6+4</f>
        <v>114</v>
      </c>
      <c r="K6" s="10">
        <f t="shared" si="2"/>
        <v>118</v>
      </c>
      <c r="L6" s="10">
        <f t="shared" si="2"/>
        <v>122</v>
      </c>
      <c r="M6" s="10">
        <v>126</v>
      </c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5" s="3" customFormat="1" ht="22.5" customHeight="1" x14ac:dyDescent="0.25">
      <c r="A7" s="31" t="s">
        <v>79</v>
      </c>
      <c r="B7" s="13" t="s">
        <v>10</v>
      </c>
      <c r="C7" s="9" t="s">
        <v>2</v>
      </c>
      <c r="D7" s="29">
        <f>+E7-3</f>
        <v>85</v>
      </c>
      <c r="E7" s="29">
        <f>+F7-3</f>
        <v>88</v>
      </c>
      <c r="F7" s="10">
        <f>+G7-3</f>
        <v>91</v>
      </c>
      <c r="G7" s="10">
        <f t="shared" si="1"/>
        <v>94</v>
      </c>
      <c r="H7" s="14" t="s">
        <v>55</v>
      </c>
      <c r="I7" s="10">
        <f>+H7+4</f>
        <v>102</v>
      </c>
      <c r="J7" s="10">
        <f t="shared" si="2"/>
        <v>106</v>
      </c>
      <c r="K7" s="10">
        <f t="shared" si="2"/>
        <v>110</v>
      </c>
      <c r="L7" s="10">
        <f t="shared" si="2"/>
        <v>114</v>
      </c>
      <c r="M7" s="10">
        <v>118</v>
      </c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5" s="3" customFormat="1" ht="22.5" customHeight="1" x14ac:dyDescent="0.25">
      <c r="A8" s="31" t="s">
        <v>80</v>
      </c>
      <c r="B8" s="13" t="s">
        <v>3</v>
      </c>
      <c r="C8" s="9" t="s">
        <v>2</v>
      </c>
      <c r="D8" s="29">
        <f>E8-4</f>
        <v>92</v>
      </c>
      <c r="E8" s="29">
        <f>F8-4</f>
        <v>96</v>
      </c>
      <c r="F8" s="10">
        <f>G8-4</f>
        <v>100</v>
      </c>
      <c r="G8" s="10">
        <f>H8-4</f>
        <v>104</v>
      </c>
      <c r="H8" s="14" t="s">
        <v>53</v>
      </c>
      <c r="I8" s="10">
        <f>+H8+4</f>
        <v>112</v>
      </c>
      <c r="J8" s="10">
        <f t="shared" si="2"/>
        <v>116</v>
      </c>
      <c r="K8" s="10">
        <f t="shared" si="2"/>
        <v>120</v>
      </c>
      <c r="L8" s="10">
        <f t="shared" si="2"/>
        <v>124</v>
      </c>
      <c r="M8" s="10">
        <v>128</v>
      </c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</row>
    <row r="9" spans="1:25" s="3" customFormat="1" ht="22.5" x14ac:dyDescent="0.25">
      <c r="A9" s="31" t="s">
        <v>11</v>
      </c>
      <c r="B9" s="13" t="s">
        <v>4</v>
      </c>
      <c r="C9" s="9" t="s">
        <v>5</v>
      </c>
      <c r="D9" s="23" t="s">
        <v>12</v>
      </c>
      <c r="E9" s="23" t="s">
        <v>13</v>
      </c>
      <c r="F9" s="16" t="s">
        <v>14</v>
      </c>
      <c r="G9" s="16" t="s">
        <v>15</v>
      </c>
      <c r="H9" s="14" t="s">
        <v>16</v>
      </c>
      <c r="I9" s="16" t="s">
        <v>17</v>
      </c>
      <c r="J9" s="16" t="s">
        <v>18</v>
      </c>
      <c r="K9" s="16" t="s">
        <v>19</v>
      </c>
      <c r="L9" s="16" t="s">
        <v>60</v>
      </c>
      <c r="M9" s="34" t="s">
        <v>114</v>
      </c>
      <c r="N9" s="79" t="s">
        <v>115</v>
      </c>
      <c r="O9" s="78"/>
      <c r="P9" s="78"/>
      <c r="Q9" s="78"/>
      <c r="R9" s="78"/>
      <c r="S9" s="78"/>
      <c r="T9" s="78"/>
      <c r="U9" s="78"/>
      <c r="V9" s="78"/>
      <c r="W9" s="78"/>
      <c r="X9" s="78"/>
    </row>
    <row r="10" spans="1:25" s="3" customFormat="1" ht="22.5" x14ac:dyDescent="0.25">
      <c r="A10" s="31" t="s">
        <v>84</v>
      </c>
      <c r="B10" s="8" t="s">
        <v>21</v>
      </c>
      <c r="C10" s="9" t="s">
        <v>9</v>
      </c>
      <c r="D10" s="23" t="s">
        <v>59</v>
      </c>
      <c r="E10" s="29">
        <f>+F10-0.5</f>
        <v>61</v>
      </c>
      <c r="F10" s="18">
        <f t="shared" ref="F10" si="3">+G10</f>
        <v>61.5</v>
      </c>
      <c r="G10" s="18">
        <f>H10-0.5</f>
        <v>61.5</v>
      </c>
      <c r="H10" s="14" t="s">
        <v>20</v>
      </c>
      <c r="I10" s="18">
        <f>+H10+0.5</f>
        <v>62.5</v>
      </c>
      <c r="J10" s="10">
        <f t="shared" ref="J10:L10" si="4">+I10+0.5</f>
        <v>63</v>
      </c>
      <c r="K10" s="18">
        <f t="shared" si="4"/>
        <v>63.5</v>
      </c>
      <c r="L10" s="10">
        <f t="shared" si="4"/>
        <v>64</v>
      </c>
      <c r="M10" s="10">
        <v>64.5</v>
      </c>
      <c r="N10" s="79" t="s">
        <v>116</v>
      </c>
      <c r="O10" s="78"/>
      <c r="P10" s="78"/>
      <c r="Q10" s="78"/>
      <c r="R10" s="78"/>
      <c r="S10" s="78"/>
      <c r="T10" s="78"/>
      <c r="U10" s="78"/>
      <c r="V10" s="78"/>
      <c r="W10" s="78"/>
      <c r="X10" s="78"/>
    </row>
    <row r="11" spans="1:25" s="3" customFormat="1" ht="22.5" x14ac:dyDescent="0.25">
      <c r="A11" s="31" t="s">
        <v>56</v>
      </c>
      <c r="B11" s="8" t="s">
        <v>7</v>
      </c>
      <c r="C11" s="9" t="s">
        <v>9</v>
      </c>
      <c r="D11" s="15" t="s">
        <v>29</v>
      </c>
      <c r="E11" s="10">
        <v>40</v>
      </c>
      <c r="F11" s="10">
        <f t="shared" ref="F11" si="5">G11-1</f>
        <v>41</v>
      </c>
      <c r="G11" s="10">
        <f>H11-1</f>
        <v>42</v>
      </c>
      <c r="H11" s="14" t="s">
        <v>13</v>
      </c>
      <c r="I11" s="10">
        <f>+H11+1</f>
        <v>44</v>
      </c>
      <c r="J11" s="10">
        <f t="shared" ref="J11:L11" si="6">+I11+1</f>
        <v>45</v>
      </c>
      <c r="K11" s="10">
        <f t="shared" si="6"/>
        <v>46</v>
      </c>
      <c r="L11" s="10">
        <f t="shared" si="6"/>
        <v>47</v>
      </c>
      <c r="M11" s="10">
        <v>48</v>
      </c>
      <c r="N11" s="79" t="s">
        <v>117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</row>
    <row r="12" spans="1:25" s="3" customFormat="1" ht="22.5" x14ac:dyDescent="0.25">
      <c r="A12" s="31" t="s">
        <v>85</v>
      </c>
      <c r="B12" s="8" t="s">
        <v>27</v>
      </c>
      <c r="C12" s="9" t="s">
        <v>5</v>
      </c>
      <c r="D12" s="67" t="s">
        <v>22</v>
      </c>
      <c r="E12" s="67"/>
      <c r="F12" s="67" t="s">
        <v>23</v>
      </c>
      <c r="G12" s="67"/>
      <c r="H12" s="67"/>
      <c r="I12" s="67"/>
      <c r="J12" s="72" t="s">
        <v>24</v>
      </c>
      <c r="K12" s="73"/>
      <c r="L12" s="73"/>
      <c r="M12" s="74"/>
      <c r="N12" s="33" t="s">
        <v>113</v>
      </c>
      <c r="O12" s="4"/>
      <c r="P12" s="4"/>
      <c r="Q12" s="4"/>
      <c r="R12" s="4"/>
      <c r="S12" s="4"/>
      <c r="T12" s="4"/>
    </row>
    <row r="13" spans="1:25" s="3" customFormat="1" ht="15.75" x14ac:dyDescent="0.25">
      <c r="A13" s="31" t="s">
        <v>52</v>
      </c>
      <c r="B13" s="8" t="s">
        <v>32</v>
      </c>
      <c r="C13" s="9" t="s">
        <v>25</v>
      </c>
      <c r="D13" s="75" t="s">
        <v>40</v>
      </c>
      <c r="E13" s="76"/>
      <c r="F13" s="76"/>
      <c r="G13" s="76"/>
      <c r="H13" s="76"/>
      <c r="I13" s="76"/>
      <c r="J13" s="76"/>
      <c r="K13" s="76"/>
      <c r="L13" s="76"/>
      <c r="M13" s="77"/>
      <c r="O13" s="5"/>
      <c r="Q13"/>
    </row>
    <row r="14" spans="1:25" s="3" customFormat="1" ht="15.75" x14ac:dyDescent="0.25">
      <c r="A14" s="31" t="s">
        <v>86</v>
      </c>
      <c r="B14" s="8" t="s">
        <v>45</v>
      </c>
      <c r="C14" s="9" t="s">
        <v>5</v>
      </c>
      <c r="D14" s="15" t="s">
        <v>57</v>
      </c>
      <c r="E14" s="16" t="s">
        <v>28</v>
      </c>
      <c r="F14" s="16" t="s">
        <v>29</v>
      </c>
      <c r="G14" s="16" t="s">
        <v>30</v>
      </c>
      <c r="H14" s="14" t="s">
        <v>31</v>
      </c>
      <c r="I14" s="16" t="s">
        <v>12</v>
      </c>
      <c r="J14" s="16" t="s">
        <v>13</v>
      </c>
      <c r="K14" s="16" t="s">
        <v>14</v>
      </c>
      <c r="L14" s="16" t="s">
        <v>15</v>
      </c>
      <c r="M14" s="34" t="s">
        <v>16</v>
      </c>
      <c r="N14" s="12"/>
      <c r="O14" s="5"/>
    </row>
    <row r="15" spans="1:25" s="3" customFormat="1" ht="15.75" x14ac:dyDescent="0.25">
      <c r="A15" s="31" t="s">
        <v>81</v>
      </c>
      <c r="B15" s="13" t="s">
        <v>6</v>
      </c>
      <c r="C15" s="9" t="s">
        <v>25</v>
      </c>
      <c r="D15" s="57" t="s">
        <v>46</v>
      </c>
      <c r="E15" s="58"/>
      <c r="F15" s="58"/>
      <c r="G15" s="58"/>
      <c r="H15" s="58"/>
      <c r="I15" s="58"/>
      <c r="J15" s="58"/>
      <c r="K15" s="58"/>
      <c r="L15" s="58"/>
      <c r="M15" s="59"/>
      <c r="N15" s="17"/>
      <c r="O15" s="5"/>
    </row>
    <row r="16" spans="1:25" s="3" customFormat="1" ht="15.75" x14ac:dyDescent="0.25">
      <c r="A16" s="31" t="s">
        <v>82</v>
      </c>
      <c r="B16" s="13" t="s">
        <v>33</v>
      </c>
      <c r="C16" s="9" t="s">
        <v>25</v>
      </c>
      <c r="D16" s="57" t="s">
        <v>49</v>
      </c>
      <c r="E16" s="58"/>
      <c r="F16" s="58"/>
      <c r="G16" s="58"/>
      <c r="H16" s="58"/>
      <c r="I16" s="58"/>
      <c r="J16" s="58"/>
      <c r="K16" s="58"/>
      <c r="L16" s="58"/>
      <c r="M16" s="59"/>
      <c r="N16" s="17"/>
      <c r="O16" s="5"/>
    </row>
    <row r="17" spans="1:15" s="3" customFormat="1" ht="15.75" x14ac:dyDescent="0.25">
      <c r="A17" s="31" t="s">
        <v>83</v>
      </c>
      <c r="B17" s="13" t="s">
        <v>35</v>
      </c>
      <c r="C17" s="9" t="s">
        <v>25</v>
      </c>
      <c r="D17" s="57" t="s">
        <v>40</v>
      </c>
      <c r="E17" s="58"/>
      <c r="F17" s="58"/>
      <c r="G17" s="58"/>
      <c r="H17" s="58"/>
      <c r="I17" s="58"/>
      <c r="J17" s="58"/>
      <c r="K17" s="58"/>
      <c r="L17" s="58"/>
      <c r="M17" s="59"/>
      <c r="N17" s="12"/>
      <c r="O17" s="5"/>
    </row>
    <row r="18" spans="1:15" s="3" customFormat="1" ht="15.75" x14ac:dyDescent="0.25">
      <c r="A18" s="31" t="s">
        <v>87</v>
      </c>
      <c r="B18" s="8" t="s">
        <v>39</v>
      </c>
      <c r="C18" s="9" t="s">
        <v>5</v>
      </c>
      <c r="D18" s="23" t="s">
        <v>58</v>
      </c>
      <c r="E18" s="56" t="s">
        <v>36</v>
      </c>
      <c r="F18" s="56"/>
      <c r="G18" s="52" t="s">
        <v>37</v>
      </c>
      <c r="H18" s="52"/>
      <c r="I18" s="52" t="s">
        <v>47</v>
      </c>
      <c r="J18" s="52"/>
      <c r="K18" s="57" t="s">
        <v>38</v>
      </c>
      <c r="L18" s="58"/>
      <c r="M18" s="59"/>
      <c r="N18" s="19"/>
      <c r="O18" s="5"/>
    </row>
    <row r="19" spans="1:15" s="3" customFormat="1" ht="15.75" x14ac:dyDescent="0.25">
      <c r="A19" s="31" t="s">
        <v>88</v>
      </c>
      <c r="B19" s="8" t="s">
        <v>62</v>
      </c>
      <c r="C19" s="9" t="s">
        <v>5</v>
      </c>
      <c r="D19" s="52" t="s">
        <v>50</v>
      </c>
      <c r="E19" s="52"/>
      <c r="F19" s="16" t="s">
        <v>40</v>
      </c>
      <c r="G19" s="52" t="s">
        <v>26</v>
      </c>
      <c r="H19" s="52"/>
      <c r="I19" s="52" t="s">
        <v>51</v>
      </c>
      <c r="J19" s="52"/>
      <c r="K19" s="57" t="s">
        <v>34</v>
      </c>
      <c r="L19" s="58"/>
      <c r="M19" s="59"/>
      <c r="N19" s="20"/>
      <c r="O19" s="5"/>
    </row>
    <row r="20" spans="1:15" s="3" customFormat="1" ht="15.75" x14ac:dyDescent="0.25">
      <c r="A20" s="31" t="s">
        <v>89</v>
      </c>
      <c r="B20" s="8" t="s">
        <v>41</v>
      </c>
      <c r="C20" s="9" t="s">
        <v>25</v>
      </c>
      <c r="D20" s="57" t="s">
        <v>42</v>
      </c>
      <c r="E20" s="58"/>
      <c r="F20" s="58"/>
      <c r="G20" s="58"/>
      <c r="H20" s="58"/>
      <c r="I20" s="58"/>
      <c r="J20" s="58"/>
      <c r="K20" s="58"/>
      <c r="L20" s="58"/>
      <c r="M20" s="59"/>
      <c r="N20" s="21"/>
      <c r="O20" s="5"/>
    </row>
    <row r="21" spans="1:15" s="3" customFormat="1" ht="15.75" x14ac:dyDescent="0.25">
      <c r="A21" s="31" t="s">
        <v>90</v>
      </c>
      <c r="B21" s="8" t="s">
        <v>43</v>
      </c>
      <c r="C21" s="9" t="s">
        <v>25</v>
      </c>
      <c r="D21" s="57" t="s">
        <v>44</v>
      </c>
      <c r="E21" s="58"/>
      <c r="F21" s="58"/>
      <c r="G21" s="58"/>
      <c r="H21" s="58"/>
      <c r="I21" s="58"/>
      <c r="J21" s="58"/>
      <c r="K21" s="58"/>
      <c r="L21" s="58"/>
      <c r="M21" s="59"/>
      <c r="N21" s="22"/>
      <c r="O21" s="5"/>
    </row>
    <row r="22" spans="1:15" x14ac:dyDescent="0.25">
      <c r="N22" s="22"/>
    </row>
    <row r="23" spans="1:15" x14ac:dyDescent="0.25">
      <c r="N23" s="22"/>
    </row>
    <row r="24" spans="1:15" ht="22.5" x14ac:dyDescent="0.3">
      <c r="A24" s="53" t="s">
        <v>102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35"/>
      <c r="N24" s="24"/>
    </row>
    <row r="25" spans="1:15" ht="20.25" x14ac:dyDescent="0.25">
      <c r="A25" s="54" t="s">
        <v>97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2"/>
      <c r="M25" s="2"/>
      <c r="N25" s="24"/>
    </row>
    <row r="26" spans="1:15" ht="17.25" x14ac:dyDescent="0.25">
      <c r="A26" s="55" t="s">
        <v>76</v>
      </c>
      <c r="B26" s="55" t="s">
        <v>92</v>
      </c>
      <c r="C26" s="55"/>
      <c r="D26" s="55" t="s">
        <v>93</v>
      </c>
      <c r="E26" s="55"/>
      <c r="F26" s="55"/>
      <c r="G26" s="55"/>
      <c r="H26" s="55"/>
      <c r="I26" s="55"/>
      <c r="J26" s="55"/>
      <c r="K26" s="55"/>
      <c r="L26" s="55"/>
      <c r="M26" s="55"/>
      <c r="N26" s="22"/>
    </row>
    <row r="27" spans="1:15" x14ac:dyDescent="0.25">
      <c r="A27" s="55"/>
      <c r="B27" s="62" t="s">
        <v>8</v>
      </c>
      <c r="C27" s="63"/>
      <c r="D27" s="39">
        <v>36</v>
      </c>
      <c r="E27" s="39">
        <v>37</v>
      </c>
      <c r="F27" s="39">
        <v>38</v>
      </c>
      <c r="G27" s="39">
        <v>39</v>
      </c>
      <c r="H27" s="39">
        <v>40</v>
      </c>
      <c r="I27" s="39">
        <v>41</v>
      </c>
      <c r="J27" s="39">
        <v>42</v>
      </c>
      <c r="K27" s="39">
        <v>43</v>
      </c>
      <c r="L27" s="39">
        <v>44</v>
      </c>
      <c r="M27" s="28">
        <v>45</v>
      </c>
      <c r="N27" s="22"/>
    </row>
    <row r="28" spans="1:15" ht="15.75" x14ac:dyDescent="0.25">
      <c r="A28" s="31" t="s">
        <v>64</v>
      </c>
      <c r="B28" s="8" t="s">
        <v>0</v>
      </c>
      <c r="C28" s="9" t="s">
        <v>9</v>
      </c>
      <c r="D28" s="10">
        <v>75</v>
      </c>
      <c r="E28" s="10">
        <f>+F28</f>
        <v>76</v>
      </c>
      <c r="F28" s="10">
        <f>+G28</f>
        <v>76</v>
      </c>
      <c r="G28" s="10">
        <f>H28-1</f>
        <v>76</v>
      </c>
      <c r="H28" s="11" t="s">
        <v>48</v>
      </c>
      <c r="I28" s="10" t="str">
        <f>+H28</f>
        <v>77</v>
      </c>
      <c r="J28" s="10">
        <f t="shared" ref="J28" si="7">I28+1</f>
        <v>78</v>
      </c>
      <c r="K28" s="10">
        <f t="shared" ref="K28" si="8">J28+1</f>
        <v>79</v>
      </c>
      <c r="L28" s="10">
        <f t="shared" ref="L28" si="9">K28+1</f>
        <v>80</v>
      </c>
      <c r="M28" s="10">
        <v>81</v>
      </c>
    </row>
    <row r="29" spans="1:15" ht="15.75" x14ac:dyDescent="0.25">
      <c r="A29" s="31" t="s">
        <v>78</v>
      </c>
      <c r="B29" s="13" t="s">
        <v>1</v>
      </c>
      <c r="C29" s="9" t="s">
        <v>2</v>
      </c>
      <c r="D29" s="29">
        <f>+E29-2</f>
        <v>94</v>
      </c>
      <c r="E29" s="29">
        <f>+F29-2</f>
        <v>96</v>
      </c>
      <c r="F29" s="10">
        <f t="shared" ref="F29" si="10">G29-4</f>
        <v>98</v>
      </c>
      <c r="G29" s="10">
        <f t="shared" ref="G29:G30" si="11">H29-4</f>
        <v>102</v>
      </c>
      <c r="H29" s="14" t="s">
        <v>54</v>
      </c>
      <c r="I29" s="10">
        <f>+H29+4</f>
        <v>110</v>
      </c>
      <c r="J29" s="10">
        <f t="shared" ref="J29:J31" si="12">+I29+4</f>
        <v>114</v>
      </c>
      <c r="K29" s="10">
        <f t="shared" ref="K29:K31" si="13">+J29+4</f>
        <v>118</v>
      </c>
      <c r="L29" s="10">
        <f t="shared" ref="L29:L31" si="14">+K29+4</f>
        <v>122</v>
      </c>
      <c r="M29" s="10">
        <v>126</v>
      </c>
    </row>
    <row r="30" spans="1:15" ht="15.75" x14ac:dyDescent="0.25">
      <c r="A30" s="31" t="s">
        <v>79</v>
      </c>
      <c r="B30" s="13" t="s">
        <v>10</v>
      </c>
      <c r="C30" s="9" t="s">
        <v>2</v>
      </c>
      <c r="D30" s="29">
        <f>+E30-3</f>
        <v>85</v>
      </c>
      <c r="E30" s="29">
        <f>+F30-3</f>
        <v>88</v>
      </c>
      <c r="F30" s="10">
        <f>+G30-3</f>
        <v>91</v>
      </c>
      <c r="G30" s="10">
        <f t="shared" si="11"/>
        <v>94</v>
      </c>
      <c r="H30" s="14" t="s">
        <v>55</v>
      </c>
      <c r="I30" s="10">
        <f>+H30+4</f>
        <v>102</v>
      </c>
      <c r="J30" s="10">
        <f t="shared" si="12"/>
        <v>106</v>
      </c>
      <c r="K30" s="10">
        <f t="shared" si="13"/>
        <v>110</v>
      </c>
      <c r="L30" s="10">
        <f t="shared" si="14"/>
        <v>114</v>
      </c>
      <c r="M30" s="10">
        <v>118</v>
      </c>
    </row>
    <row r="31" spans="1:15" ht="15.75" x14ac:dyDescent="0.25">
      <c r="A31" s="31" t="s">
        <v>80</v>
      </c>
      <c r="B31" s="13" t="s">
        <v>3</v>
      </c>
      <c r="C31" s="9" t="s">
        <v>2</v>
      </c>
      <c r="D31" s="29">
        <f>E31-4</f>
        <v>92</v>
      </c>
      <c r="E31" s="29">
        <f>F31-4</f>
        <v>96</v>
      </c>
      <c r="F31" s="10">
        <f>G31-4</f>
        <v>100</v>
      </c>
      <c r="G31" s="10">
        <f>H31-4</f>
        <v>104</v>
      </c>
      <c r="H31" s="14" t="s">
        <v>53</v>
      </c>
      <c r="I31" s="10">
        <f>+H31+4</f>
        <v>112</v>
      </c>
      <c r="J31" s="10">
        <f t="shared" si="12"/>
        <v>116</v>
      </c>
      <c r="K31" s="10">
        <f t="shared" si="13"/>
        <v>120</v>
      </c>
      <c r="L31" s="10">
        <f t="shared" si="14"/>
        <v>124</v>
      </c>
      <c r="M31" s="10">
        <v>128</v>
      </c>
    </row>
    <row r="32" spans="1:15" ht="15.75" x14ac:dyDescent="0.25">
      <c r="A32" s="31" t="s">
        <v>11</v>
      </c>
      <c r="B32" s="13" t="s">
        <v>4</v>
      </c>
      <c r="C32" s="9" t="s">
        <v>5</v>
      </c>
      <c r="D32" s="15" t="s">
        <v>12</v>
      </c>
      <c r="E32" s="16" t="s">
        <v>13</v>
      </c>
      <c r="F32" s="16" t="s">
        <v>14</v>
      </c>
      <c r="G32" s="16" t="s">
        <v>15</v>
      </c>
      <c r="H32" s="14" t="s">
        <v>16</v>
      </c>
      <c r="I32" s="16" t="s">
        <v>17</v>
      </c>
      <c r="J32" s="16" t="s">
        <v>18</v>
      </c>
      <c r="K32" s="16" t="s">
        <v>19</v>
      </c>
      <c r="L32" s="16" t="s">
        <v>60</v>
      </c>
      <c r="M32" s="34" t="s">
        <v>114</v>
      </c>
    </row>
    <row r="33" spans="1:19" ht="15.75" x14ac:dyDescent="0.25">
      <c r="A33" s="31" t="s">
        <v>84</v>
      </c>
      <c r="B33" s="8" t="s">
        <v>21</v>
      </c>
      <c r="C33" s="9" t="s">
        <v>9</v>
      </c>
      <c r="D33" s="18">
        <f t="shared" ref="D33:F33" si="15">+E33-0.5</f>
        <v>23</v>
      </c>
      <c r="E33" s="18">
        <f t="shared" si="15"/>
        <v>23.5</v>
      </c>
      <c r="F33" s="18">
        <f t="shared" si="15"/>
        <v>24</v>
      </c>
      <c r="G33" s="18">
        <f>+H33-0.5</f>
        <v>24.5</v>
      </c>
      <c r="H33" s="14" t="s">
        <v>77</v>
      </c>
      <c r="I33" s="18">
        <f>+H33+0.5</f>
        <v>25.5</v>
      </c>
      <c r="J33" s="18">
        <f t="shared" ref="J33:L33" si="16">+I33+0.5</f>
        <v>26</v>
      </c>
      <c r="K33" s="18">
        <f t="shared" si="16"/>
        <v>26.5</v>
      </c>
      <c r="L33" s="18">
        <f t="shared" si="16"/>
        <v>27</v>
      </c>
      <c r="M33" s="18">
        <v>27.5</v>
      </c>
    </row>
    <row r="34" spans="1:19" ht="15.75" x14ac:dyDescent="0.25">
      <c r="A34" s="31" t="s">
        <v>56</v>
      </c>
      <c r="B34" s="8" t="s">
        <v>7</v>
      </c>
      <c r="C34" s="9" t="s">
        <v>9</v>
      </c>
      <c r="D34" s="15" t="s">
        <v>29</v>
      </c>
      <c r="E34" s="10">
        <v>40</v>
      </c>
      <c r="F34" s="10">
        <f t="shared" ref="F34" si="17">G34-1</f>
        <v>41</v>
      </c>
      <c r="G34" s="10">
        <f>H34-1</f>
        <v>42</v>
      </c>
      <c r="H34" s="14" t="s">
        <v>13</v>
      </c>
      <c r="I34" s="10">
        <f>+H34+1</f>
        <v>44</v>
      </c>
      <c r="J34" s="10">
        <f t="shared" ref="J34" si="18">+I34+1</f>
        <v>45</v>
      </c>
      <c r="K34" s="10">
        <f t="shared" ref="K34" si="19">+J34+1</f>
        <v>46</v>
      </c>
      <c r="L34" s="10">
        <f t="shared" ref="L34" si="20">+K34+1</f>
        <v>47</v>
      </c>
      <c r="M34" s="10">
        <v>48</v>
      </c>
    </row>
    <row r="35" spans="1:19" ht="15.75" x14ac:dyDescent="0.25">
      <c r="A35" s="31" t="s">
        <v>91</v>
      </c>
      <c r="B35" s="8" t="s">
        <v>27</v>
      </c>
      <c r="C35" s="9" t="s">
        <v>5</v>
      </c>
      <c r="D35" s="10">
        <f t="shared" ref="D35" si="21">E35-1</f>
        <v>32</v>
      </c>
      <c r="E35" s="10">
        <f t="shared" ref="E35" si="22">F35-1</f>
        <v>33</v>
      </c>
      <c r="F35" s="10">
        <f t="shared" ref="F35" si="23">G35-1</f>
        <v>34</v>
      </c>
      <c r="G35" s="10">
        <f>H35-1</f>
        <v>35</v>
      </c>
      <c r="H35" s="14" t="s">
        <v>63</v>
      </c>
      <c r="I35" s="10">
        <f>+H35+1</f>
        <v>37</v>
      </c>
      <c r="J35" s="10">
        <f t="shared" ref="J35" si="24">+I35+1</f>
        <v>38</v>
      </c>
      <c r="K35" s="10">
        <f t="shared" ref="K35" si="25">+J35+1</f>
        <v>39</v>
      </c>
      <c r="L35" s="10">
        <f t="shared" ref="L35" si="26">+K35+1</f>
        <v>40</v>
      </c>
      <c r="M35" s="10">
        <v>41</v>
      </c>
    </row>
    <row r="36" spans="1:19" ht="15.75" x14ac:dyDescent="0.25">
      <c r="A36" s="31" t="s">
        <v>86</v>
      </c>
      <c r="B36" s="8" t="s">
        <v>45</v>
      </c>
      <c r="C36" s="9" t="s">
        <v>5</v>
      </c>
      <c r="D36" s="15" t="s">
        <v>57</v>
      </c>
      <c r="E36" s="16" t="s">
        <v>28</v>
      </c>
      <c r="F36" s="16" t="s">
        <v>29</v>
      </c>
      <c r="G36" s="16" t="s">
        <v>30</v>
      </c>
      <c r="H36" s="14" t="s">
        <v>31</v>
      </c>
      <c r="I36" s="16" t="s">
        <v>12</v>
      </c>
      <c r="J36" s="16" t="s">
        <v>13</v>
      </c>
      <c r="K36" s="16" t="s">
        <v>14</v>
      </c>
      <c r="L36" s="16" t="s">
        <v>15</v>
      </c>
      <c r="M36" s="34" t="s">
        <v>16</v>
      </c>
    </row>
    <row r="37" spans="1:19" ht="15.75" x14ac:dyDescent="0.25">
      <c r="A37" s="31" t="s">
        <v>81</v>
      </c>
      <c r="B37" s="13" t="s">
        <v>6</v>
      </c>
      <c r="C37" s="9" t="s">
        <v>25</v>
      </c>
      <c r="D37" s="57" t="s">
        <v>46</v>
      </c>
      <c r="E37" s="58"/>
      <c r="F37" s="58"/>
      <c r="G37" s="58"/>
      <c r="H37" s="58"/>
      <c r="I37" s="58"/>
      <c r="J37" s="58"/>
      <c r="K37" s="58"/>
      <c r="L37" s="58"/>
      <c r="M37" s="59"/>
    </row>
    <row r="38" spans="1:19" ht="15.75" x14ac:dyDescent="0.25">
      <c r="A38" s="31" t="s">
        <v>82</v>
      </c>
      <c r="B38" s="13" t="s">
        <v>33</v>
      </c>
      <c r="C38" s="9" t="s">
        <v>25</v>
      </c>
      <c r="D38" s="57" t="s">
        <v>49</v>
      </c>
      <c r="E38" s="58"/>
      <c r="F38" s="58"/>
      <c r="G38" s="58"/>
      <c r="H38" s="58"/>
      <c r="I38" s="58"/>
      <c r="J38" s="58"/>
      <c r="K38" s="58"/>
      <c r="L38" s="58"/>
      <c r="M38" s="59"/>
    </row>
    <row r="39" spans="1:19" ht="15.75" x14ac:dyDescent="0.25">
      <c r="A39" s="31" t="s">
        <v>83</v>
      </c>
      <c r="B39" s="13" t="s">
        <v>35</v>
      </c>
      <c r="C39" s="9" t="s">
        <v>25</v>
      </c>
      <c r="D39" s="57" t="s">
        <v>40</v>
      </c>
      <c r="E39" s="58"/>
      <c r="F39" s="58"/>
      <c r="G39" s="58"/>
      <c r="H39" s="58"/>
      <c r="I39" s="58"/>
      <c r="J39" s="58"/>
      <c r="K39" s="58"/>
      <c r="L39" s="58"/>
      <c r="M39" s="59"/>
    </row>
    <row r="40" spans="1:19" ht="15.75" x14ac:dyDescent="0.25">
      <c r="A40" s="31" t="s">
        <v>87</v>
      </c>
      <c r="B40" s="8" t="s">
        <v>39</v>
      </c>
      <c r="C40" s="9" t="s">
        <v>5</v>
      </c>
      <c r="D40" s="23" t="s">
        <v>58</v>
      </c>
      <c r="E40" s="56" t="s">
        <v>36</v>
      </c>
      <c r="F40" s="56"/>
      <c r="G40" s="52" t="s">
        <v>37</v>
      </c>
      <c r="H40" s="52"/>
      <c r="I40" s="52" t="s">
        <v>47</v>
      </c>
      <c r="J40" s="52"/>
      <c r="K40" s="57" t="s">
        <v>38</v>
      </c>
      <c r="L40" s="58"/>
      <c r="M40" s="59"/>
    </row>
    <row r="41" spans="1:19" ht="15.75" x14ac:dyDescent="0.25">
      <c r="A41" s="31" t="s">
        <v>88</v>
      </c>
      <c r="B41" s="8" t="s">
        <v>62</v>
      </c>
      <c r="C41" s="9" t="s">
        <v>5</v>
      </c>
      <c r="D41" s="52" t="s">
        <v>50</v>
      </c>
      <c r="E41" s="52"/>
      <c r="F41" s="16" t="s">
        <v>40</v>
      </c>
      <c r="G41" s="52" t="s">
        <v>26</v>
      </c>
      <c r="H41" s="52"/>
      <c r="I41" s="52" t="s">
        <v>51</v>
      </c>
      <c r="J41" s="52"/>
      <c r="K41" s="57" t="s">
        <v>34</v>
      </c>
      <c r="L41" s="58"/>
      <c r="M41" s="59"/>
    </row>
    <row r="42" spans="1:19" ht="15.75" x14ac:dyDescent="0.25">
      <c r="A42" s="31" t="s">
        <v>89</v>
      </c>
      <c r="B42" s="8" t="s">
        <v>41</v>
      </c>
      <c r="C42" s="9" t="s">
        <v>25</v>
      </c>
      <c r="D42" s="57" t="s">
        <v>42</v>
      </c>
      <c r="E42" s="58"/>
      <c r="F42" s="58"/>
      <c r="G42" s="58"/>
      <c r="H42" s="58"/>
      <c r="I42" s="58"/>
      <c r="J42" s="58"/>
      <c r="K42" s="58"/>
      <c r="L42" s="58"/>
      <c r="M42" s="59"/>
    </row>
    <row r="43" spans="1:19" ht="19.5" customHeight="1" x14ac:dyDescent="0.25"/>
    <row r="44" spans="1:19" ht="19.5" customHeight="1" x14ac:dyDescent="0.25"/>
    <row r="45" spans="1:19" ht="22.5" x14ac:dyDescent="0.3">
      <c r="A45" s="38" t="s">
        <v>101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O45" s="38"/>
      <c r="P45" s="38"/>
      <c r="Q45" s="38"/>
      <c r="R45" s="38"/>
      <c r="S45" s="38"/>
    </row>
    <row r="46" spans="1:19" ht="20.25" x14ac:dyDescent="0.25">
      <c r="A46" s="37" t="s">
        <v>98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O46" s="37"/>
      <c r="P46" s="37"/>
      <c r="Q46" s="37"/>
      <c r="R46" s="37"/>
    </row>
    <row r="47" spans="1:19" ht="15.75" x14ac:dyDescent="0.25">
      <c r="A47" s="65" t="s">
        <v>76</v>
      </c>
      <c r="B47" s="60" t="s">
        <v>92</v>
      </c>
      <c r="C47" s="60"/>
      <c r="D47" s="43" t="s">
        <v>93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5"/>
    </row>
    <row r="48" spans="1:19" ht="15.75" x14ac:dyDescent="0.25">
      <c r="A48" s="65"/>
      <c r="B48" s="61" t="s">
        <v>94</v>
      </c>
      <c r="C48" s="61"/>
      <c r="D48" s="32">
        <v>32</v>
      </c>
      <c r="E48" s="32">
        <v>33</v>
      </c>
      <c r="F48" s="32" t="s">
        <v>103</v>
      </c>
      <c r="G48" s="32" t="s">
        <v>104</v>
      </c>
      <c r="H48" s="32" t="s">
        <v>105</v>
      </c>
      <c r="I48" s="32" t="s">
        <v>106</v>
      </c>
      <c r="J48" s="32" t="s">
        <v>107</v>
      </c>
      <c r="K48" s="32" t="s">
        <v>108</v>
      </c>
      <c r="L48" s="32" t="s">
        <v>109</v>
      </c>
      <c r="M48" s="32" t="s">
        <v>110</v>
      </c>
      <c r="N48" s="32" t="s">
        <v>111</v>
      </c>
      <c r="O48" s="32" t="s">
        <v>112</v>
      </c>
      <c r="P48" s="32">
        <v>44</v>
      </c>
      <c r="Q48" s="32">
        <v>45</v>
      </c>
      <c r="R48" s="32">
        <v>46</v>
      </c>
    </row>
    <row r="49" spans="1:18" x14ac:dyDescent="0.25">
      <c r="A49" s="31" t="s">
        <v>64</v>
      </c>
      <c r="B49" s="1" t="s">
        <v>0</v>
      </c>
      <c r="C49" s="1">
        <v>0.5</v>
      </c>
      <c r="D49" s="1">
        <f t="shared" ref="D49:G51" si="27">E49-0.5</f>
        <v>60.5</v>
      </c>
      <c r="E49" s="1">
        <f t="shared" si="27"/>
        <v>61</v>
      </c>
      <c r="F49" s="1">
        <f t="shared" si="27"/>
        <v>61.5</v>
      </c>
      <c r="G49" s="1">
        <f t="shared" si="27"/>
        <v>62</v>
      </c>
      <c r="H49" s="1">
        <f>I49-0.5</f>
        <v>62.5</v>
      </c>
      <c r="I49" s="26">
        <v>63</v>
      </c>
      <c r="J49" s="1">
        <f>I49+0.5</f>
        <v>63.5</v>
      </c>
      <c r="K49" s="1">
        <f t="shared" ref="K49:R49" si="28">J49+0.5</f>
        <v>64</v>
      </c>
      <c r="L49" s="1">
        <f t="shared" si="28"/>
        <v>64.5</v>
      </c>
      <c r="M49" s="1">
        <f>L49+0.5</f>
        <v>65</v>
      </c>
      <c r="N49" s="1">
        <f>M49+0.5</f>
        <v>65.5</v>
      </c>
      <c r="O49" s="6">
        <f>N49+0.5</f>
        <v>66</v>
      </c>
      <c r="P49" s="6">
        <f t="shared" si="28"/>
        <v>66.5</v>
      </c>
      <c r="Q49" s="6">
        <f t="shared" si="28"/>
        <v>67</v>
      </c>
      <c r="R49" s="6">
        <f t="shared" si="28"/>
        <v>67.5</v>
      </c>
    </row>
    <row r="50" spans="1:18" x14ac:dyDescent="0.25">
      <c r="A50" s="31" t="s">
        <v>11</v>
      </c>
      <c r="B50" s="1" t="s">
        <v>1</v>
      </c>
      <c r="C50" s="1">
        <v>0.5</v>
      </c>
      <c r="D50" s="1">
        <f t="shared" si="27"/>
        <v>34</v>
      </c>
      <c r="E50" s="1">
        <v>34.5</v>
      </c>
      <c r="F50" s="1">
        <v>35</v>
      </c>
      <c r="G50" s="1">
        <v>35.5</v>
      </c>
      <c r="H50" s="1">
        <v>36</v>
      </c>
      <c r="I50" s="26">
        <v>36.5</v>
      </c>
      <c r="J50" s="1">
        <v>37</v>
      </c>
      <c r="K50" s="1">
        <v>37.5</v>
      </c>
      <c r="L50" s="1">
        <v>38</v>
      </c>
      <c r="M50" s="1">
        <v>38.5</v>
      </c>
      <c r="N50" s="1">
        <v>39</v>
      </c>
      <c r="O50" s="6">
        <v>39.5</v>
      </c>
      <c r="P50" s="6">
        <v>40</v>
      </c>
      <c r="Q50" s="6">
        <v>40.5</v>
      </c>
      <c r="R50" s="6">
        <v>41</v>
      </c>
    </row>
    <row r="51" spans="1:18" x14ac:dyDescent="0.25">
      <c r="A51" s="31" t="s">
        <v>65</v>
      </c>
      <c r="B51" s="1" t="s">
        <v>10</v>
      </c>
      <c r="C51" s="1">
        <v>0.5</v>
      </c>
      <c r="D51" s="1">
        <f t="shared" si="27"/>
        <v>55.5</v>
      </c>
      <c r="E51" s="1">
        <v>56</v>
      </c>
      <c r="F51" s="1">
        <v>56.5</v>
      </c>
      <c r="G51" s="1">
        <v>57</v>
      </c>
      <c r="H51" s="1">
        <v>57.5</v>
      </c>
      <c r="I51" s="26">
        <v>58</v>
      </c>
      <c r="J51" s="1">
        <v>58.5</v>
      </c>
      <c r="K51" s="1">
        <v>59</v>
      </c>
      <c r="L51" s="1">
        <v>59.5</v>
      </c>
      <c r="M51" s="1">
        <v>60</v>
      </c>
      <c r="N51" s="1">
        <v>60.5</v>
      </c>
      <c r="O51" s="6">
        <v>61</v>
      </c>
      <c r="P51" s="6">
        <v>61.5</v>
      </c>
      <c r="Q51" s="6">
        <v>62</v>
      </c>
      <c r="R51" s="6">
        <v>62.5</v>
      </c>
    </row>
    <row r="52" spans="1:18" x14ac:dyDescent="0.25">
      <c r="A52" s="31" t="s">
        <v>56</v>
      </c>
      <c r="B52" s="1" t="s">
        <v>3</v>
      </c>
      <c r="C52" s="1">
        <v>0.3</v>
      </c>
      <c r="D52" s="1">
        <f t="shared" ref="D52:G52" si="29">+E52-0.7</f>
        <v>28.000000000000004</v>
      </c>
      <c r="E52" s="1">
        <f t="shared" si="29"/>
        <v>28.700000000000003</v>
      </c>
      <c r="F52" s="1">
        <f t="shared" si="29"/>
        <v>29.400000000000002</v>
      </c>
      <c r="G52" s="1">
        <f t="shared" si="29"/>
        <v>30.1</v>
      </c>
      <c r="H52" s="1">
        <f>+I52-0.7</f>
        <v>30.8</v>
      </c>
      <c r="I52" s="26">
        <v>31.5</v>
      </c>
      <c r="J52" s="1">
        <f>+I52+0.7</f>
        <v>32.200000000000003</v>
      </c>
      <c r="K52" s="1">
        <f t="shared" ref="K52:R52" si="30">+J52+0.7</f>
        <v>32.900000000000006</v>
      </c>
      <c r="L52" s="1">
        <f t="shared" si="30"/>
        <v>33.600000000000009</v>
      </c>
      <c r="M52" s="1">
        <f>+L52+0.7</f>
        <v>34.300000000000011</v>
      </c>
      <c r="N52" s="1">
        <f>+M52+0.7</f>
        <v>35.000000000000014</v>
      </c>
      <c r="O52" s="6">
        <f>+N52+0.7</f>
        <v>35.700000000000017</v>
      </c>
      <c r="P52" s="6">
        <f t="shared" si="30"/>
        <v>36.40000000000002</v>
      </c>
      <c r="Q52" s="6">
        <f t="shared" si="30"/>
        <v>37.100000000000023</v>
      </c>
      <c r="R52" s="6">
        <f t="shared" si="30"/>
        <v>37.800000000000026</v>
      </c>
    </row>
    <row r="53" spans="1:18" x14ac:dyDescent="0.25">
      <c r="A53" s="31" t="s">
        <v>66</v>
      </c>
      <c r="B53" s="1" t="s">
        <v>4</v>
      </c>
      <c r="C53" s="1">
        <v>0.5</v>
      </c>
      <c r="D53" s="64">
        <v>20.5</v>
      </c>
      <c r="E53" s="64"/>
      <c r="F53" s="64"/>
      <c r="G53" s="64">
        <v>21</v>
      </c>
      <c r="H53" s="64"/>
      <c r="I53" s="64"/>
      <c r="J53" s="64">
        <v>21.5</v>
      </c>
      <c r="K53" s="64"/>
      <c r="L53" s="40">
        <v>22</v>
      </c>
      <c r="M53" s="41"/>
      <c r="N53" s="42"/>
      <c r="O53" s="66">
        <v>23</v>
      </c>
      <c r="P53" s="66"/>
      <c r="Q53" s="66"/>
      <c r="R53" s="66"/>
    </row>
    <row r="54" spans="1:18" x14ac:dyDescent="0.25">
      <c r="A54" s="31" t="s">
        <v>67</v>
      </c>
      <c r="B54" s="1" t="s">
        <v>21</v>
      </c>
      <c r="C54" s="1">
        <v>0.5</v>
      </c>
      <c r="D54" s="1">
        <f>E54-2.5</f>
        <v>76.5</v>
      </c>
      <c r="E54" s="1">
        <v>79</v>
      </c>
      <c r="F54" s="1">
        <v>81.5</v>
      </c>
      <c r="G54" s="1">
        <v>84</v>
      </c>
      <c r="H54" s="1">
        <v>86.5</v>
      </c>
      <c r="I54" s="26">
        <v>89</v>
      </c>
      <c r="J54" s="1">
        <v>91.5</v>
      </c>
      <c r="K54" s="1">
        <v>94</v>
      </c>
      <c r="L54" s="1">
        <v>96.5</v>
      </c>
      <c r="M54" s="1">
        <v>99</v>
      </c>
      <c r="N54" s="1">
        <v>101.5</v>
      </c>
      <c r="O54" s="6">
        <v>104</v>
      </c>
      <c r="P54" s="6">
        <v>106.5</v>
      </c>
      <c r="Q54" s="6">
        <f t="shared" ref="Q54:R56" si="31">P54+2.5</f>
        <v>109</v>
      </c>
      <c r="R54" s="6">
        <f t="shared" si="31"/>
        <v>111.5</v>
      </c>
    </row>
    <row r="55" spans="1:18" x14ac:dyDescent="0.25">
      <c r="A55" s="31" t="s">
        <v>95</v>
      </c>
      <c r="B55" s="1" t="s">
        <v>7</v>
      </c>
      <c r="C55" s="1">
        <v>0.5</v>
      </c>
      <c r="D55" s="1">
        <f t="shared" ref="D55:D56" si="32">E55-2.5</f>
        <v>63.5</v>
      </c>
      <c r="E55" s="1">
        <v>66</v>
      </c>
      <c r="F55" s="1">
        <v>68.5</v>
      </c>
      <c r="G55" s="1">
        <v>71</v>
      </c>
      <c r="H55" s="1">
        <v>73.5</v>
      </c>
      <c r="I55" s="26">
        <v>76</v>
      </c>
      <c r="J55" s="1">
        <v>78.5</v>
      </c>
      <c r="K55" s="1">
        <v>81</v>
      </c>
      <c r="L55" s="1">
        <v>83.5</v>
      </c>
      <c r="M55" s="1">
        <v>86</v>
      </c>
      <c r="N55" s="1">
        <v>88.5</v>
      </c>
      <c r="O55" s="6">
        <v>91</v>
      </c>
      <c r="P55" s="6">
        <v>93.5</v>
      </c>
      <c r="Q55" s="6">
        <f t="shared" si="31"/>
        <v>96</v>
      </c>
      <c r="R55" s="6">
        <f t="shared" si="31"/>
        <v>98.5</v>
      </c>
    </row>
    <row r="56" spans="1:18" x14ac:dyDescent="0.25">
      <c r="A56" s="31" t="s">
        <v>68</v>
      </c>
      <c r="B56" s="1" t="s">
        <v>27</v>
      </c>
      <c r="C56" s="1">
        <v>0.5</v>
      </c>
      <c r="D56" s="1">
        <f t="shared" si="32"/>
        <v>83.5</v>
      </c>
      <c r="E56" s="1">
        <v>86</v>
      </c>
      <c r="F56" s="1">
        <v>88.5</v>
      </c>
      <c r="G56" s="1">
        <v>91</v>
      </c>
      <c r="H56" s="1">
        <v>93.5</v>
      </c>
      <c r="I56" s="26">
        <v>96</v>
      </c>
      <c r="J56" s="1">
        <v>98.5</v>
      </c>
      <c r="K56" s="1">
        <v>101</v>
      </c>
      <c r="L56" s="1">
        <v>103.5</v>
      </c>
      <c r="M56" s="1">
        <v>106</v>
      </c>
      <c r="N56" s="1">
        <v>108.5</v>
      </c>
      <c r="O56" s="6">
        <v>111</v>
      </c>
      <c r="P56" s="6">
        <v>113.5</v>
      </c>
      <c r="Q56" s="6">
        <f t="shared" si="31"/>
        <v>116</v>
      </c>
      <c r="R56" s="6">
        <f t="shared" si="31"/>
        <v>118.5</v>
      </c>
    </row>
    <row r="57" spans="1:18" x14ac:dyDescent="0.25">
      <c r="A57" s="31" t="s">
        <v>69</v>
      </c>
      <c r="B57" s="1" t="s">
        <v>32</v>
      </c>
      <c r="C57" s="1">
        <v>0.3</v>
      </c>
      <c r="D57" s="1">
        <v>33</v>
      </c>
      <c r="E57" s="1">
        <v>33.5</v>
      </c>
      <c r="F57" s="1">
        <v>34</v>
      </c>
      <c r="G57" s="1">
        <v>34.5</v>
      </c>
      <c r="H57" s="1">
        <v>35</v>
      </c>
      <c r="I57" s="26">
        <v>35.5</v>
      </c>
      <c r="J57" s="1">
        <v>36</v>
      </c>
      <c r="K57" s="1">
        <v>36.5</v>
      </c>
      <c r="L57" s="1">
        <v>37</v>
      </c>
      <c r="M57" s="1">
        <v>37.5</v>
      </c>
      <c r="N57" s="1">
        <v>38</v>
      </c>
      <c r="O57" s="6">
        <v>38.5</v>
      </c>
      <c r="P57" s="6">
        <v>39</v>
      </c>
      <c r="Q57" s="6">
        <v>39.5</v>
      </c>
      <c r="R57" s="6">
        <v>40.5</v>
      </c>
    </row>
    <row r="58" spans="1:18" x14ac:dyDescent="0.25">
      <c r="A58" s="31" t="s">
        <v>70</v>
      </c>
      <c r="B58" s="1" t="s">
        <v>45</v>
      </c>
      <c r="C58" s="1">
        <v>0</v>
      </c>
      <c r="D58" s="49">
        <v>4.2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1"/>
    </row>
    <row r="59" spans="1:18" x14ac:dyDescent="0.25">
      <c r="A59" s="31" t="s">
        <v>71</v>
      </c>
      <c r="B59" s="1" t="s">
        <v>6</v>
      </c>
      <c r="C59" s="1">
        <v>0</v>
      </c>
      <c r="D59" s="49">
        <v>3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1"/>
    </row>
    <row r="60" spans="1:18" x14ac:dyDescent="0.25">
      <c r="A60" s="31" t="s">
        <v>72</v>
      </c>
      <c r="B60" s="1" t="s">
        <v>33</v>
      </c>
      <c r="C60" s="1">
        <v>0</v>
      </c>
      <c r="D60" s="49">
        <v>5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1"/>
    </row>
    <row r="61" spans="1:18" x14ac:dyDescent="0.25">
      <c r="A61" s="31" t="s">
        <v>75</v>
      </c>
      <c r="B61" s="1" t="s">
        <v>35</v>
      </c>
      <c r="C61" s="1">
        <v>0</v>
      </c>
      <c r="D61" s="49" t="s">
        <v>61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1"/>
    </row>
    <row r="62" spans="1:18" x14ac:dyDescent="0.25">
      <c r="A62" s="31" t="s">
        <v>52</v>
      </c>
      <c r="B62" s="1" t="s">
        <v>39</v>
      </c>
      <c r="C62" s="1">
        <v>0</v>
      </c>
      <c r="D62" s="49">
        <v>5.5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1"/>
    </row>
    <row r="64" spans="1:18" ht="22.5" x14ac:dyDescent="0.3">
      <c r="A64" s="38" t="s">
        <v>100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7" ht="20.25" x14ac:dyDescent="0.25">
      <c r="A65" s="37" t="s">
        <v>99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ht="20.25" x14ac:dyDescent="0.25">
      <c r="A66" s="65" t="s">
        <v>76</v>
      </c>
      <c r="B66" s="60" t="s">
        <v>92</v>
      </c>
      <c r="C66" s="60"/>
      <c r="D66" s="46" t="s">
        <v>93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8"/>
    </row>
    <row r="67" spans="1:17" ht="15.75" x14ac:dyDescent="0.25">
      <c r="A67" s="65"/>
      <c r="B67" s="61" t="s">
        <v>94</v>
      </c>
      <c r="C67" s="61"/>
      <c r="D67" s="32">
        <v>32</v>
      </c>
      <c r="E67" s="32">
        <v>33</v>
      </c>
      <c r="F67" s="32" t="s">
        <v>103</v>
      </c>
      <c r="G67" s="32" t="s">
        <v>104</v>
      </c>
      <c r="H67" s="32" t="s">
        <v>105</v>
      </c>
      <c r="I67" s="32" t="s">
        <v>106</v>
      </c>
      <c r="J67" s="32" t="s">
        <v>107</v>
      </c>
      <c r="K67" s="32" t="s">
        <v>108</v>
      </c>
      <c r="L67" s="32" t="s">
        <v>109</v>
      </c>
      <c r="M67" s="32" t="s">
        <v>110</v>
      </c>
      <c r="N67" s="32" t="s">
        <v>111</v>
      </c>
      <c r="O67" s="32" t="s">
        <v>112</v>
      </c>
      <c r="P67" s="32">
        <v>44</v>
      </c>
      <c r="Q67" s="32">
        <v>45</v>
      </c>
    </row>
    <row r="68" spans="1:17" x14ac:dyDescent="0.25">
      <c r="A68" s="31" t="s">
        <v>64</v>
      </c>
      <c r="B68" s="1" t="s">
        <v>0</v>
      </c>
      <c r="C68" s="1">
        <v>0.5</v>
      </c>
      <c r="D68" s="1">
        <f>E68-0.5</f>
        <v>60.5</v>
      </c>
      <c r="E68" s="1">
        <f>F68-0.5</f>
        <v>61</v>
      </c>
      <c r="F68" s="1">
        <f>G68-0.5</f>
        <v>61.5</v>
      </c>
      <c r="G68" s="1">
        <f>H68-0.5</f>
        <v>62</v>
      </c>
      <c r="H68" s="1">
        <f>I68-0.5</f>
        <v>62.5</v>
      </c>
      <c r="I68" s="26">
        <v>63</v>
      </c>
      <c r="J68" s="1">
        <f>I68+0.5</f>
        <v>63.5</v>
      </c>
      <c r="K68" s="1">
        <f t="shared" ref="K68:Q68" si="33">J68+0.5</f>
        <v>64</v>
      </c>
      <c r="L68" s="1">
        <f t="shared" si="33"/>
        <v>64.5</v>
      </c>
      <c r="M68" s="1">
        <f>L68+0.5</f>
        <v>65</v>
      </c>
      <c r="N68" s="1">
        <f>M68+0.5</f>
        <v>65.5</v>
      </c>
      <c r="O68" s="6">
        <f>N68+0.5</f>
        <v>66</v>
      </c>
      <c r="P68" s="6">
        <f t="shared" si="33"/>
        <v>66.5</v>
      </c>
      <c r="Q68" s="6">
        <f t="shared" si="33"/>
        <v>67</v>
      </c>
    </row>
    <row r="69" spans="1:17" x14ac:dyDescent="0.25">
      <c r="A69" s="31" t="s">
        <v>11</v>
      </c>
      <c r="B69" s="1" t="s">
        <v>1</v>
      </c>
      <c r="C69" s="1">
        <v>0.5</v>
      </c>
      <c r="D69" s="1">
        <f t="shared" ref="D69:G70" si="34">+E69-0.5</f>
        <v>34</v>
      </c>
      <c r="E69" s="1">
        <f t="shared" si="34"/>
        <v>34.5</v>
      </c>
      <c r="F69" s="1">
        <f t="shared" si="34"/>
        <v>35</v>
      </c>
      <c r="G69" s="1">
        <f t="shared" si="34"/>
        <v>35.5</v>
      </c>
      <c r="H69" s="1">
        <f>+I69-0.5</f>
        <v>36</v>
      </c>
      <c r="I69" s="26">
        <v>36.5</v>
      </c>
      <c r="J69" s="1">
        <f>+I69+0.5</f>
        <v>37</v>
      </c>
      <c r="K69" s="1">
        <f t="shared" ref="K69:P69" si="35">+J69+0.5</f>
        <v>37.5</v>
      </c>
      <c r="L69" s="1">
        <f t="shared" si="35"/>
        <v>38</v>
      </c>
      <c r="M69" s="1">
        <f t="shared" ref="M69:O70" si="36">+L69+0.5</f>
        <v>38.5</v>
      </c>
      <c r="N69" s="1">
        <f t="shared" si="36"/>
        <v>39</v>
      </c>
      <c r="O69" s="6">
        <f t="shared" si="36"/>
        <v>39.5</v>
      </c>
      <c r="P69" s="6">
        <f t="shared" si="35"/>
        <v>40</v>
      </c>
      <c r="Q69" s="6">
        <f>+P69+0.5</f>
        <v>40.5</v>
      </c>
    </row>
    <row r="70" spans="1:17" x14ac:dyDescent="0.25">
      <c r="A70" s="31" t="s">
        <v>73</v>
      </c>
      <c r="B70" s="1" t="s">
        <v>10</v>
      </c>
      <c r="C70" s="1">
        <v>0.5</v>
      </c>
      <c r="D70" s="1">
        <f t="shared" si="34"/>
        <v>16.5</v>
      </c>
      <c r="E70" s="1">
        <f t="shared" si="34"/>
        <v>17</v>
      </c>
      <c r="F70" s="1">
        <f t="shared" si="34"/>
        <v>17.5</v>
      </c>
      <c r="G70" s="1">
        <f t="shared" si="34"/>
        <v>18</v>
      </c>
      <c r="H70" s="1">
        <f>+I70-0.5</f>
        <v>18.5</v>
      </c>
      <c r="I70" s="26">
        <v>19</v>
      </c>
      <c r="J70" s="1">
        <f t="shared" ref="J70:Q70" si="37">+I70+0.5</f>
        <v>19.5</v>
      </c>
      <c r="K70" s="1">
        <f t="shared" si="37"/>
        <v>20</v>
      </c>
      <c r="L70" s="1">
        <f t="shared" si="37"/>
        <v>20.5</v>
      </c>
      <c r="M70" s="1">
        <f t="shared" si="36"/>
        <v>21</v>
      </c>
      <c r="N70" s="1">
        <f t="shared" si="36"/>
        <v>21.5</v>
      </c>
      <c r="O70" s="6">
        <f t="shared" si="36"/>
        <v>22</v>
      </c>
      <c r="P70" s="6">
        <f t="shared" si="37"/>
        <v>22.5</v>
      </c>
      <c r="Q70" s="6">
        <f t="shared" si="37"/>
        <v>23</v>
      </c>
    </row>
    <row r="71" spans="1:17" x14ac:dyDescent="0.25">
      <c r="A71" s="31" t="s">
        <v>56</v>
      </c>
      <c r="B71" s="1" t="s">
        <v>3</v>
      </c>
      <c r="C71" s="1">
        <v>0.3</v>
      </c>
      <c r="D71" s="1">
        <f t="shared" ref="D71" si="38">+E71-0.7</f>
        <v>28.000000000000004</v>
      </c>
      <c r="E71" s="1">
        <f t="shared" ref="E71" si="39">+F71-0.7</f>
        <v>28.700000000000003</v>
      </c>
      <c r="F71" s="1">
        <f t="shared" ref="F71" si="40">+G71-0.7</f>
        <v>29.400000000000002</v>
      </c>
      <c r="G71" s="1">
        <f t="shared" ref="G71" si="41">+H71-0.7</f>
        <v>30.1</v>
      </c>
      <c r="H71" s="1">
        <f>+I71-0.7</f>
        <v>30.8</v>
      </c>
      <c r="I71" s="26">
        <v>31.5</v>
      </c>
      <c r="J71" s="1">
        <f>+I71+0.7</f>
        <v>32.200000000000003</v>
      </c>
      <c r="K71" s="1">
        <f t="shared" ref="K71" si="42">+J71+0.7</f>
        <v>32.900000000000006</v>
      </c>
      <c r="L71" s="1">
        <f t="shared" ref="L71" si="43">+K71+0.7</f>
        <v>33.600000000000009</v>
      </c>
      <c r="M71" s="1">
        <f>+L71+0.7</f>
        <v>34.300000000000011</v>
      </c>
      <c r="N71" s="1">
        <f>+M71+0.7</f>
        <v>35.000000000000014</v>
      </c>
      <c r="O71" s="6">
        <f>+N71+0.7</f>
        <v>35.700000000000017</v>
      </c>
      <c r="P71" s="6">
        <f t="shared" ref="P71" si="44">+O71+0.7</f>
        <v>36.40000000000002</v>
      </c>
      <c r="Q71" s="6">
        <f t="shared" ref="Q71" si="45">+P71+0.7</f>
        <v>37.100000000000023</v>
      </c>
    </row>
    <row r="72" spans="1:17" x14ac:dyDescent="0.25">
      <c r="A72" s="31" t="s">
        <v>66</v>
      </c>
      <c r="B72" s="1" t="s">
        <v>4</v>
      </c>
      <c r="C72" s="1">
        <v>0.5</v>
      </c>
      <c r="D72" s="1">
        <f t="shared" ref="D72" si="46">+E72-0.5</f>
        <v>27.5</v>
      </c>
      <c r="E72" s="1">
        <f t="shared" ref="E72" si="47">+F72-0.5</f>
        <v>28</v>
      </c>
      <c r="F72" s="1">
        <f t="shared" ref="F72" si="48">+G72-0.5</f>
        <v>28.5</v>
      </c>
      <c r="G72" s="1">
        <f t="shared" ref="G72" si="49">+H72-0.5</f>
        <v>29</v>
      </c>
      <c r="H72" s="1">
        <f>+I72-0.5</f>
        <v>29.5</v>
      </c>
      <c r="I72" s="26">
        <v>30</v>
      </c>
      <c r="J72" s="1">
        <f t="shared" ref="J72" si="50">+I72+0.5</f>
        <v>30.5</v>
      </c>
      <c r="K72" s="1">
        <f t="shared" ref="K72" si="51">+J72+0.5</f>
        <v>31</v>
      </c>
      <c r="L72" s="1">
        <f t="shared" ref="L72" si="52">+K72+0.5</f>
        <v>31.5</v>
      </c>
      <c r="M72" s="1">
        <f>+L72+0.5</f>
        <v>32</v>
      </c>
      <c r="N72" s="1">
        <f>+M72+0.5</f>
        <v>32.5</v>
      </c>
      <c r="O72" s="6">
        <f>+N72+0.5</f>
        <v>33</v>
      </c>
      <c r="P72" s="6">
        <f t="shared" ref="P72" si="53">+O72+0.5</f>
        <v>33.5</v>
      </c>
      <c r="Q72" s="6">
        <f t="shared" ref="Q72" si="54">+P72+0.5</f>
        <v>34</v>
      </c>
    </row>
    <row r="73" spans="1:17" x14ac:dyDescent="0.25">
      <c r="A73" s="31" t="s">
        <v>67</v>
      </c>
      <c r="B73" s="1" t="s">
        <v>21</v>
      </c>
      <c r="C73" s="1">
        <v>0.5</v>
      </c>
      <c r="D73" s="1">
        <f>E73-2.5</f>
        <v>76.5</v>
      </c>
      <c r="E73" s="1">
        <v>79</v>
      </c>
      <c r="F73" s="1">
        <v>81.5</v>
      </c>
      <c r="G73" s="1">
        <v>84</v>
      </c>
      <c r="H73" s="1">
        <v>86.5</v>
      </c>
      <c r="I73" s="26">
        <v>89</v>
      </c>
      <c r="J73" s="1">
        <v>91.5</v>
      </c>
      <c r="K73" s="1">
        <v>94</v>
      </c>
      <c r="L73" s="1">
        <v>96.5</v>
      </c>
      <c r="M73" s="1">
        <v>99</v>
      </c>
      <c r="N73" s="1">
        <v>101.5</v>
      </c>
      <c r="O73" s="6">
        <v>104</v>
      </c>
      <c r="P73" s="6">
        <v>106.5</v>
      </c>
      <c r="Q73" s="6">
        <f>P73+2.5</f>
        <v>109</v>
      </c>
    </row>
    <row r="74" spans="1:17" x14ac:dyDescent="0.25">
      <c r="A74" s="31" t="s">
        <v>74</v>
      </c>
      <c r="B74" s="1" t="s">
        <v>7</v>
      </c>
      <c r="C74" s="1">
        <v>0.5</v>
      </c>
      <c r="D74" s="1">
        <f>E74-2.5</f>
        <v>63.5</v>
      </c>
      <c r="E74" s="1">
        <v>66</v>
      </c>
      <c r="F74" s="1">
        <v>68.5</v>
      </c>
      <c r="G74" s="1">
        <v>71</v>
      </c>
      <c r="H74" s="1">
        <v>73.5</v>
      </c>
      <c r="I74" s="26">
        <v>76</v>
      </c>
      <c r="J74" s="1">
        <v>78.5</v>
      </c>
      <c r="K74" s="1">
        <v>81</v>
      </c>
      <c r="L74" s="1">
        <v>83.5</v>
      </c>
      <c r="M74" s="1">
        <v>86</v>
      </c>
      <c r="N74" s="1">
        <v>88.5</v>
      </c>
      <c r="O74" s="6">
        <v>91</v>
      </c>
      <c r="P74" s="6">
        <v>93.5</v>
      </c>
      <c r="Q74" s="6">
        <f>P74+2.5</f>
        <v>96</v>
      </c>
    </row>
    <row r="75" spans="1:17" x14ac:dyDescent="0.25">
      <c r="A75" s="31" t="s">
        <v>68</v>
      </c>
      <c r="B75" s="1" t="s">
        <v>27</v>
      </c>
      <c r="C75" s="1">
        <v>0.5</v>
      </c>
      <c r="D75" s="1">
        <f>E75-2.5</f>
        <v>83.5</v>
      </c>
      <c r="E75" s="1">
        <v>86</v>
      </c>
      <c r="F75" s="1">
        <v>88.5</v>
      </c>
      <c r="G75" s="1">
        <v>91</v>
      </c>
      <c r="H75" s="1">
        <v>93.5</v>
      </c>
      <c r="I75" s="26">
        <v>96</v>
      </c>
      <c r="J75" s="1">
        <v>98.5</v>
      </c>
      <c r="K75" s="1">
        <v>101</v>
      </c>
      <c r="L75" s="1">
        <v>103.5</v>
      </c>
      <c r="M75" s="1">
        <v>106</v>
      </c>
      <c r="N75" s="1">
        <v>108.5</v>
      </c>
      <c r="O75" s="6">
        <v>111</v>
      </c>
      <c r="P75" s="6">
        <v>113.5</v>
      </c>
      <c r="Q75" s="6">
        <f>P75+2.5</f>
        <v>116</v>
      </c>
    </row>
    <row r="76" spans="1:17" x14ac:dyDescent="0.25">
      <c r="A76" s="31" t="s">
        <v>69</v>
      </c>
      <c r="B76" s="1" t="s">
        <v>32</v>
      </c>
      <c r="C76" s="1">
        <v>0.3</v>
      </c>
      <c r="D76" s="1">
        <f>+E76-0.5</f>
        <v>33</v>
      </c>
      <c r="E76" s="1">
        <f>+F76-0.5</f>
        <v>33.5</v>
      </c>
      <c r="F76" s="1">
        <f>+G76-0.5</f>
        <v>34</v>
      </c>
      <c r="G76" s="1">
        <f>+H76-0.5</f>
        <v>34.5</v>
      </c>
      <c r="H76" s="1">
        <f>+I76-0.5</f>
        <v>35</v>
      </c>
      <c r="I76" s="26">
        <v>35.5</v>
      </c>
      <c r="J76" s="1">
        <f>+I76+0.5</f>
        <v>36</v>
      </c>
      <c r="K76" s="1">
        <f t="shared" ref="K76:P76" si="55">+J76+0.5</f>
        <v>36.5</v>
      </c>
      <c r="L76" s="1">
        <f t="shared" si="55"/>
        <v>37</v>
      </c>
      <c r="M76" s="1">
        <f>+L76+0.5</f>
        <v>37.5</v>
      </c>
      <c r="N76" s="1">
        <f>+M76+0.5</f>
        <v>38</v>
      </c>
      <c r="O76" s="6">
        <f>+N76+0.5</f>
        <v>38.5</v>
      </c>
      <c r="P76" s="6">
        <f t="shared" si="55"/>
        <v>39</v>
      </c>
      <c r="Q76" s="6">
        <f>+P76+0.5</f>
        <v>39.5</v>
      </c>
    </row>
    <row r="77" spans="1:17" x14ac:dyDescent="0.25">
      <c r="A77" s="31" t="s">
        <v>70</v>
      </c>
      <c r="B77" s="1" t="s">
        <v>45</v>
      </c>
      <c r="C77" s="1">
        <v>0</v>
      </c>
      <c r="D77" s="49">
        <v>4.2</v>
      </c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1"/>
    </row>
    <row r="78" spans="1:17" x14ac:dyDescent="0.25">
      <c r="A78" s="31" t="s">
        <v>71</v>
      </c>
      <c r="B78" s="1" t="s">
        <v>6</v>
      </c>
      <c r="C78" s="1">
        <v>0</v>
      </c>
      <c r="D78" s="49">
        <v>3</v>
      </c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1"/>
    </row>
    <row r="79" spans="1:17" x14ac:dyDescent="0.25">
      <c r="A79" s="31" t="s">
        <v>72</v>
      </c>
      <c r="B79" s="1" t="s">
        <v>33</v>
      </c>
      <c r="C79" s="1">
        <v>0</v>
      </c>
      <c r="D79" s="49">
        <v>5</v>
      </c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1"/>
    </row>
    <row r="80" spans="1:17" x14ac:dyDescent="0.25">
      <c r="N80"/>
    </row>
  </sheetData>
  <mergeCells count="64">
    <mergeCell ref="N3:X8"/>
    <mergeCell ref="N9:X9"/>
    <mergeCell ref="N10:X10"/>
    <mergeCell ref="N11:X11"/>
    <mergeCell ref="N2:X2"/>
    <mergeCell ref="G41:H41"/>
    <mergeCell ref="B4:C4"/>
    <mergeCell ref="G40:H40"/>
    <mergeCell ref="D17:M17"/>
    <mergeCell ref="K18:M18"/>
    <mergeCell ref="K19:M19"/>
    <mergeCell ref="D20:M20"/>
    <mergeCell ref="D21:M21"/>
    <mergeCell ref="D26:M26"/>
    <mergeCell ref="D39:M39"/>
    <mergeCell ref="D38:M38"/>
    <mergeCell ref="D37:M37"/>
    <mergeCell ref="G19:H19"/>
    <mergeCell ref="J12:M12"/>
    <mergeCell ref="D13:M13"/>
    <mergeCell ref="D15:M15"/>
    <mergeCell ref="A1:L1"/>
    <mergeCell ref="A2:K2"/>
    <mergeCell ref="D12:E12"/>
    <mergeCell ref="F12:I12"/>
    <mergeCell ref="E18:F18"/>
    <mergeCell ref="G18:H18"/>
    <mergeCell ref="I18:J18"/>
    <mergeCell ref="B3:C3"/>
    <mergeCell ref="A3:A4"/>
    <mergeCell ref="D3:M3"/>
    <mergeCell ref="D16:M16"/>
    <mergeCell ref="B27:C27"/>
    <mergeCell ref="D53:F53"/>
    <mergeCell ref="G53:I53"/>
    <mergeCell ref="J53:K53"/>
    <mergeCell ref="A66:A67"/>
    <mergeCell ref="B66:C66"/>
    <mergeCell ref="B67:C67"/>
    <mergeCell ref="A26:A27"/>
    <mergeCell ref="A47:A48"/>
    <mergeCell ref="D58:R58"/>
    <mergeCell ref="D59:R59"/>
    <mergeCell ref="D60:R60"/>
    <mergeCell ref="D61:R61"/>
    <mergeCell ref="D62:R62"/>
    <mergeCell ref="O53:R53"/>
    <mergeCell ref="I40:J40"/>
    <mergeCell ref="D77:Q77"/>
    <mergeCell ref="D78:Q78"/>
    <mergeCell ref="D79:Q79"/>
    <mergeCell ref="I19:J19"/>
    <mergeCell ref="D19:E19"/>
    <mergeCell ref="A24:L24"/>
    <mergeCell ref="A25:K25"/>
    <mergeCell ref="B26:C26"/>
    <mergeCell ref="I41:J41"/>
    <mergeCell ref="E40:F40"/>
    <mergeCell ref="K40:M40"/>
    <mergeCell ref="K41:M41"/>
    <mergeCell ref="D42:M42"/>
    <mergeCell ref="B47:C47"/>
    <mergeCell ref="B48:C48"/>
    <mergeCell ref="D41:E41"/>
  </mergeCells>
  <pageMargins left="0.37" right="0.17" top="0.31" bottom="0.31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Thông số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TMNB-L02</cp:lastModifiedBy>
  <cp:lastPrinted>2017-02-15T03:19:11Z</cp:lastPrinted>
  <dcterms:created xsi:type="dcterms:W3CDTF">2014-03-19T02:09:48Z</dcterms:created>
  <dcterms:modified xsi:type="dcterms:W3CDTF">2018-09-24T01:59:01Z</dcterms:modified>
</cp:coreProperties>
</file>